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72" windowWidth="15480" windowHeight="11640" tabRatio="644" firstSheet="3" activeTab="8"/>
  </bookViews>
  <sheets>
    <sheet name="Contents" sheetId="9" r:id="rId1"/>
    <sheet name="Demographics" sheetId="2" r:id="rId2"/>
    <sheet name="Associate's" sheetId="3" r:id="rId3"/>
    <sheet name="Bachelor's" sheetId="10" r:id="rId4"/>
    <sheet name="Master's" sheetId="11" r:id="rId5"/>
    <sheet name="Doctorates" sheetId="6" r:id="rId6"/>
    <sheet name="Faculty Profiles" sheetId="7" r:id="rId7"/>
    <sheet name="Retirements" sheetId="8" r:id="rId8"/>
    <sheet name="Resignations" sheetId="5" r:id="rId9"/>
    <sheet name="CAO" sheetId="4" r:id="rId10"/>
  </sheets>
  <definedNames>
    <definedName name="_xlnm.Print_Area" localSheetId="2">'Associate''s'!$A$1:$K$142</definedName>
    <definedName name="_xlnm.Print_Area" localSheetId="3">'Bachelor''s'!$A$1:$K$142</definedName>
    <definedName name="_xlnm.Print_Area" localSheetId="9">CAO!$A$1:$K$155</definedName>
    <definedName name="_xlnm.Print_Area" localSheetId="0">Contents!$A$1:$E$69</definedName>
    <definedName name="_xlnm.Print_Area" localSheetId="1">Demographics!$A$1:$J$137</definedName>
    <definedName name="_xlnm.Print_Area" localSheetId="5">Doctorates!$A$1:$K$241</definedName>
    <definedName name="_xlnm.Print_Area" localSheetId="6">'Faculty Profiles'!$A$1:$K$116</definedName>
    <definedName name="_xlnm.Print_Area" localSheetId="4">'Master''s'!$A$1:$K$189</definedName>
    <definedName name="_xlnm.Print_Area" localSheetId="8">Resignations!$A$1:$K$70</definedName>
    <definedName name="_xlnm.Print_Area" localSheetId="7">Retirements!$A$1:$L$72</definedName>
  </definedNames>
  <calcPr calcId="145621"/>
</workbook>
</file>

<file path=xl/calcChain.xml><?xml version="1.0" encoding="utf-8"?>
<calcChain xmlns="http://schemas.openxmlformats.org/spreadsheetml/2006/main">
  <c r="D95" i="11" l="1"/>
  <c r="D90" i="7" l="1"/>
  <c r="C90" i="7"/>
  <c r="B90" i="7"/>
  <c r="K88" i="7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H131" i="4"/>
  <c r="H130" i="4"/>
  <c r="H129" i="4"/>
  <c r="H128" i="4"/>
  <c r="H127" i="4"/>
  <c r="H126" i="4"/>
  <c r="H132" i="4" s="1"/>
  <c r="H125" i="4"/>
  <c r="H124" i="4"/>
  <c r="H123" i="4"/>
  <c r="H122" i="4"/>
  <c r="H121" i="4"/>
  <c r="H120" i="4"/>
  <c r="H119" i="4"/>
  <c r="H118" i="4"/>
  <c r="H117" i="4"/>
  <c r="H116" i="4"/>
  <c r="H115" i="4"/>
  <c r="C133" i="4" l="1"/>
  <c r="B133" i="4"/>
  <c r="D240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76" i="3" l="1"/>
  <c r="D75" i="3"/>
  <c r="H42" i="4" l="1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D192" i="6" l="1"/>
  <c r="C238" i="6"/>
  <c r="I217" i="6"/>
  <c r="H217" i="6"/>
  <c r="G217" i="6"/>
  <c r="F217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I192" i="6"/>
  <c r="H192" i="6"/>
  <c r="G192" i="6"/>
  <c r="F192" i="6"/>
  <c r="E192" i="6"/>
  <c r="C192" i="6"/>
  <c r="B192" i="6"/>
  <c r="B143" i="6"/>
  <c r="F143" i="6"/>
  <c r="E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F119" i="6"/>
  <c r="E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J79" i="6"/>
  <c r="I95" i="6"/>
  <c r="H95" i="6"/>
  <c r="G95" i="6"/>
  <c r="F95" i="6"/>
  <c r="E95" i="6"/>
  <c r="D95" i="6"/>
  <c r="C95" i="6"/>
  <c r="B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8" i="6"/>
  <c r="F48" i="6"/>
  <c r="G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D22" i="6"/>
  <c r="E22" i="6"/>
  <c r="J192" i="6" l="1"/>
  <c r="E193" i="6" s="1"/>
  <c r="G143" i="6"/>
  <c r="F144" i="6" s="1"/>
  <c r="G119" i="6"/>
  <c r="E120" i="6" s="1"/>
  <c r="J95" i="6"/>
  <c r="H48" i="6"/>
  <c r="G50" i="6" s="1"/>
  <c r="J120" i="10"/>
  <c r="B193" i="6" l="1"/>
  <c r="I193" i="6"/>
  <c r="D193" i="6"/>
  <c r="G193" i="6"/>
  <c r="C193" i="6"/>
  <c r="F193" i="6"/>
  <c r="F50" i="6"/>
  <c r="H50" i="6" s="1"/>
  <c r="F120" i="6"/>
  <c r="G120" i="6" s="1"/>
  <c r="E144" i="6"/>
  <c r="G144" i="6" s="1"/>
  <c r="H96" i="6"/>
  <c r="D96" i="6"/>
  <c r="G96" i="6"/>
  <c r="C96" i="6"/>
  <c r="F96" i="6"/>
  <c r="B96" i="6"/>
  <c r="I96" i="6"/>
  <c r="E96" i="6"/>
  <c r="G43" i="4"/>
  <c r="D43" i="4"/>
  <c r="C43" i="4"/>
  <c r="B43" i="4"/>
  <c r="J193" i="6" l="1"/>
  <c r="J96" i="6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B154" i="4" l="1"/>
  <c r="G132" i="4" l="1"/>
  <c r="F132" i="4"/>
  <c r="E132" i="4"/>
  <c r="D132" i="4"/>
  <c r="C132" i="4"/>
  <c r="B132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H87" i="4"/>
  <c r="I87" i="4" s="1"/>
  <c r="H86" i="4"/>
  <c r="I86" i="4" s="1"/>
  <c r="H85" i="4"/>
  <c r="I85" i="4" s="1"/>
  <c r="H84" i="4"/>
  <c r="H83" i="4"/>
  <c r="I83" i="4" s="1"/>
  <c r="H82" i="4"/>
  <c r="I82" i="4" s="1"/>
  <c r="H81" i="4"/>
  <c r="I81" i="4" s="1"/>
  <c r="H80" i="4"/>
  <c r="H79" i="4"/>
  <c r="I79" i="4" s="1"/>
  <c r="H78" i="4"/>
  <c r="I78" i="4" s="1"/>
  <c r="H77" i="4"/>
  <c r="I77" i="4" s="1"/>
  <c r="H76" i="4"/>
  <c r="H75" i="4"/>
  <c r="I75" i="4" s="1"/>
  <c r="H74" i="4"/>
  <c r="I74" i="4" s="1"/>
  <c r="H73" i="4"/>
  <c r="I73" i="4" s="1"/>
  <c r="H72" i="4"/>
  <c r="H71" i="4"/>
  <c r="I71" i="4" s="1"/>
  <c r="G88" i="4"/>
  <c r="D88" i="4"/>
  <c r="F88" i="4"/>
  <c r="I72" i="4" l="1"/>
  <c r="I76" i="4"/>
  <c r="I80" i="4"/>
  <c r="I84" i="4"/>
  <c r="H88" i="4"/>
  <c r="C21" i="5"/>
  <c r="I21" i="5"/>
  <c r="G21" i="5"/>
  <c r="F21" i="5"/>
  <c r="D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B71" i="8"/>
  <c r="F45" i="8"/>
  <c r="J21" i="8"/>
  <c r="I21" i="8"/>
  <c r="G21" i="8"/>
  <c r="F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C68" i="8" l="1"/>
  <c r="C64" i="8"/>
  <c r="C60" i="8"/>
  <c r="C56" i="8"/>
  <c r="C67" i="8"/>
  <c r="C63" i="8"/>
  <c r="C59" i="8"/>
  <c r="C55" i="8"/>
  <c r="C65" i="8"/>
  <c r="C61" i="8"/>
  <c r="C66" i="8"/>
  <c r="C62" i="8"/>
  <c r="C58" i="8"/>
  <c r="C54" i="8"/>
  <c r="C71" i="8" s="1"/>
  <c r="C57" i="8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F114" i="7"/>
  <c r="E114" i="7" l="1"/>
  <c r="D114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G67" i="7"/>
  <c r="D67" i="7"/>
  <c r="E217" i="6" l="1"/>
  <c r="D217" i="6"/>
  <c r="C217" i="6"/>
  <c r="B217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B22" i="6"/>
  <c r="C188" i="11" l="1"/>
  <c r="E166" i="11"/>
  <c r="D166" i="11"/>
  <c r="C166" i="11"/>
  <c r="I141" i="11"/>
  <c r="H141" i="11"/>
  <c r="G141" i="11"/>
  <c r="F141" i="11"/>
  <c r="J140" i="11"/>
  <c r="J139" i="11"/>
  <c r="J138" i="11"/>
  <c r="J137" i="1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141" i="11" l="1"/>
  <c r="D39" i="11"/>
  <c r="J136" i="10" l="1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60" i="10"/>
  <c r="J54" i="10"/>
  <c r="B21" i="10"/>
  <c r="D37" i="3"/>
  <c r="E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E66" i="2" l="1"/>
  <c r="D66" i="2"/>
  <c r="C66" i="2"/>
  <c r="B66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I168" i="6" l="1"/>
  <c r="I154" i="4" l="1"/>
  <c r="H154" i="4"/>
  <c r="G154" i="4"/>
  <c r="F154" i="4"/>
  <c r="E154" i="4"/>
  <c r="D154" i="4"/>
  <c r="C154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D65" i="4"/>
  <c r="E48" i="4"/>
  <c r="G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F68" i="5"/>
  <c r="E68" i="5"/>
  <c r="H20" i="5"/>
  <c r="H19" i="5"/>
  <c r="H18" i="5"/>
  <c r="H17" i="5"/>
  <c r="H16" i="5"/>
  <c r="H15" i="5"/>
  <c r="H14" i="5"/>
  <c r="H13" i="5"/>
  <c r="L13" i="5" s="1"/>
  <c r="H12" i="5"/>
  <c r="H11" i="5"/>
  <c r="H10" i="5"/>
  <c r="H9" i="5"/>
  <c r="H8" i="5"/>
  <c r="H7" i="5"/>
  <c r="H6" i="5"/>
  <c r="H5" i="5"/>
  <c r="K20" i="5"/>
  <c r="K19" i="5"/>
  <c r="K18" i="5"/>
  <c r="K17" i="5"/>
  <c r="K16" i="5"/>
  <c r="K15" i="5"/>
  <c r="K14" i="5"/>
  <c r="K12" i="5"/>
  <c r="K11" i="5"/>
  <c r="K10" i="5"/>
  <c r="K9" i="5"/>
  <c r="K8" i="5"/>
  <c r="K7" i="5"/>
  <c r="K6" i="5"/>
  <c r="K5" i="5"/>
  <c r="K4" i="5"/>
  <c r="E21" i="7"/>
  <c r="B238" i="6"/>
  <c r="H168" i="6"/>
  <c r="C143" i="6"/>
  <c r="B188" i="11"/>
  <c r="D141" i="11"/>
  <c r="E141" i="11"/>
  <c r="G47" i="11"/>
  <c r="F47" i="11"/>
  <c r="E47" i="11"/>
  <c r="H70" i="11"/>
  <c r="C94" i="11"/>
  <c r="B94" i="11"/>
  <c r="D38" i="11"/>
  <c r="D98" i="10"/>
  <c r="D75" i="10"/>
  <c r="I90" i="2"/>
  <c r="H90" i="2"/>
  <c r="C90" i="2"/>
  <c r="G90" i="2"/>
  <c r="F90" i="2"/>
  <c r="D90" i="2"/>
  <c r="B90" i="2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D4" i="2"/>
  <c r="E4" i="2" s="1"/>
  <c r="C21" i="2"/>
  <c r="B23" i="11"/>
  <c r="C23" i="11"/>
  <c r="I138" i="3"/>
  <c r="H138" i="3"/>
  <c r="G138" i="3"/>
  <c r="F138" i="3"/>
  <c r="E138" i="3"/>
  <c r="D138" i="3"/>
  <c r="C138" i="3"/>
  <c r="B138" i="3"/>
  <c r="G43" i="3"/>
  <c r="G42" i="3"/>
  <c r="G41" i="3"/>
  <c r="G40" i="3"/>
  <c r="G39" i="3"/>
  <c r="G37" i="3"/>
  <c r="G36" i="3"/>
  <c r="G35" i="3"/>
  <c r="G34" i="3"/>
  <c r="G33" i="3"/>
  <c r="G32" i="3"/>
  <c r="G31" i="3"/>
  <c r="G29" i="3"/>
  <c r="G28" i="3"/>
  <c r="D44" i="3"/>
  <c r="D43" i="3"/>
  <c r="D42" i="3"/>
  <c r="D41" i="3"/>
  <c r="D40" i="3"/>
  <c r="D39" i="3"/>
  <c r="D36" i="3"/>
  <c r="D35" i="3"/>
  <c r="D34" i="3"/>
  <c r="D33" i="3"/>
  <c r="D32" i="3"/>
  <c r="D31" i="3"/>
  <c r="D30" i="3"/>
  <c r="D29" i="3"/>
  <c r="D28" i="3"/>
  <c r="D79" i="3"/>
  <c r="D78" i="3"/>
  <c r="D77" i="3"/>
  <c r="E43" i="4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B45" i="3"/>
  <c r="C45" i="3"/>
  <c r="F45" i="3"/>
  <c r="J68" i="6"/>
  <c r="E48" i="6"/>
  <c r="K132" i="4"/>
  <c r="C65" i="4"/>
  <c r="B65" i="4"/>
  <c r="F43" i="4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L6" i="8" s="1"/>
  <c r="K5" i="8"/>
  <c r="K4" i="8"/>
  <c r="C22" i="6"/>
  <c r="B68" i="5"/>
  <c r="D90" i="3"/>
  <c r="D89" i="3"/>
  <c r="D88" i="3"/>
  <c r="D87" i="3"/>
  <c r="D86" i="3"/>
  <c r="D85" i="3"/>
  <c r="D82" i="3"/>
  <c r="D81" i="3"/>
  <c r="D80" i="3"/>
  <c r="D74" i="3"/>
  <c r="B91" i="3"/>
  <c r="C91" i="3"/>
  <c r="H44" i="2"/>
  <c r="H5" i="8"/>
  <c r="L5" i="8" s="1"/>
  <c r="C43" i="7"/>
  <c r="B43" i="7"/>
  <c r="D21" i="7"/>
  <c r="C21" i="7"/>
  <c r="D42" i="7"/>
  <c r="D41" i="7"/>
  <c r="D40" i="7"/>
  <c r="D39" i="7"/>
  <c r="L72" i="6"/>
  <c r="H72" i="6"/>
  <c r="J69" i="6"/>
  <c r="J71" i="6"/>
  <c r="J70" i="6"/>
  <c r="D41" i="6"/>
  <c r="D47" i="6"/>
  <c r="D46" i="6"/>
  <c r="D45" i="6"/>
  <c r="D44" i="6"/>
  <c r="D43" i="6"/>
  <c r="D42" i="6"/>
  <c r="D40" i="6"/>
  <c r="D39" i="6"/>
  <c r="D38" i="6"/>
  <c r="D37" i="6"/>
  <c r="D36" i="6"/>
  <c r="D35" i="6"/>
  <c r="D34" i="6"/>
  <c r="D32" i="6"/>
  <c r="D102" i="6"/>
  <c r="D103" i="6"/>
  <c r="D105" i="6"/>
  <c r="D106" i="6"/>
  <c r="D107" i="6"/>
  <c r="D109" i="6"/>
  <c r="D110" i="6"/>
  <c r="D111" i="6"/>
  <c r="D112" i="6"/>
  <c r="D113" i="6"/>
  <c r="D114" i="6"/>
  <c r="D115" i="6"/>
  <c r="D116" i="6"/>
  <c r="D117" i="6"/>
  <c r="D118" i="6"/>
  <c r="B72" i="6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C70" i="11"/>
  <c r="D78" i="11"/>
  <c r="I28" i="10"/>
  <c r="H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C90" i="10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F136" i="2"/>
  <c r="E136" i="2"/>
  <c r="C136" i="2"/>
  <c r="B136" i="2"/>
  <c r="H113" i="2"/>
  <c r="G113" i="2"/>
  <c r="F113" i="2"/>
  <c r="E113" i="2"/>
  <c r="C113" i="2"/>
  <c r="B113" i="2"/>
  <c r="B88" i="4"/>
  <c r="C88" i="4"/>
  <c r="B110" i="4"/>
  <c r="D110" i="4" s="1"/>
  <c r="C110" i="4"/>
  <c r="B20" i="4"/>
  <c r="C20" i="4"/>
  <c r="C114" i="7"/>
  <c r="B114" i="7"/>
  <c r="G114" i="7" s="1"/>
  <c r="F115" i="7" s="1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B21" i="7"/>
  <c r="D44" i="2"/>
  <c r="D44" i="5"/>
  <c r="D68" i="5"/>
  <c r="E45" i="8"/>
  <c r="D45" i="8"/>
  <c r="J90" i="7"/>
  <c r="I90" i="7"/>
  <c r="H90" i="7"/>
  <c r="G90" i="7"/>
  <c r="F90" i="7"/>
  <c r="K89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F168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7" i="6"/>
  <c r="D126" i="6"/>
  <c r="C119" i="6"/>
  <c r="I72" i="6"/>
  <c r="J67" i="6"/>
  <c r="J66" i="6"/>
  <c r="J65" i="6"/>
  <c r="J64" i="6"/>
  <c r="J63" i="6"/>
  <c r="J62" i="6"/>
  <c r="J60" i="6"/>
  <c r="J59" i="6"/>
  <c r="J58" i="6"/>
  <c r="J56" i="6"/>
  <c r="J55" i="6"/>
  <c r="J61" i="6"/>
  <c r="D31" i="6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7" i="11"/>
  <c r="C117" i="11"/>
  <c r="B117" i="11"/>
  <c r="E70" i="11"/>
  <c r="F70" i="11"/>
  <c r="D70" i="11"/>
  <c r="B70" i="11"/>
  <c r="I70" i="11"/>
  <c r="G70" i="11"/>
  <c r="D35" i="11"/>
  <c r="D46" i="11"/>
  <c r="D45" i="11"/>
  <c r="D44" i="11"/>
  <c r="D43" i="11"/>
  <c r="D42" i="11"/>
  <c r="D41" i="11"/>
  <c r="D40" i="11"/>
  <c r="D37" i="11"/>
  <c r="D36" i="11"/>
  <c r="D34" i="11"/>
  <c r="D33" i="11"/>
  <c r="D32" i="11"/>
  <c r="D31" i="11"/>
  <c r="D30" i="11"/>
  <c r="J50" i="10"/>
  <c r="D28" i="10"/>
  <c r="I137" i="10"/>
  <c r="H137" i="10"/>
  <c r="F137" i="10"/>
  <c r="C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7" i="10"/>
  <c r="D96" i="10"/>
  <c r="C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J121" i="3"/>
  <c r="J137" i="3"/>
  <c r="J136" i="3"/>
  <c r="J135" i="3"/>
  <c r="J134" i="3"/>
  <c r="J133" i="3"/>
  <c r="J132" i="3"/>
  <c r="J130" i="3"/>
  <c r="J129" i="3"/>
  <c r="J128" i="3"/>
  <c r="J127" i="3"/>
  <c r="J126" i="3"/>
  <c r="J125" i="3"/>
  <c r="J124" i="3"/>
  <c r="J123" i="3"/>
  <c r="J122" i="3"/>
  <c r="D97" i="3"/>
  <c r="I68" i="3"/>
  <c r="H68" i="3"/>
  <c r="G68" i="3"/>
  <c r="F68" i="3"/>
  <c r="E68" i="3"/>
  <c r="D68" i="3"/>
  <c r="C68" i="3"/>
  <c r="B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1" i="10"/>
  <c r="J52" i="10"/>
  <c r="J53" i="10"/>
  <c r="J55" i="10"/>
  <c r="J56" i="10"/>
  <c r="J57" i="10"/>
  <c r="J58" i="10"/>
  <c r="J59" i="10"/>
  <c r="J61" i="10"/>
  <c r="J62" i="10"/>
  <c r="J63" i="10"/>
  <c r="J64" i="10"/>
  <c r="J65" i="10"/>
  <c r="J66" i="10"/>
  <c r="B67" i="10"/>
  <c r="C67" i="10"/>
  <c r="D67" i="10"/>
  <c r="E67" i="10"/>
  <c r="F67" i="10"/>
  <c r="G67" i="10"/>
  <c r="H67" i="10"/>
  <c r="I67" i="10"/>
  <c r="C47" i="11"/>
  <c r="B47" i="11"/>
  <c r="D137" i="10"/>
  <c r="B168" i="6"/>
  <c r="C168" i="6"/>
  <c r="D168" i="6"/>
  <c r="E168" i="6"/>
  <c r="G168" i="6"/>
  <c r="B21" i="2"/>
  <c r="E45" i="10"/>
  <c r="G45" i="10"/>
  <c r="F45" i="10"/>
  <c r="D72" i="6"/>
  <c r="C72" i="6"/>
  <c r="E72" i="6"/>
  <c r="F72" i="6"/>
  <c r="G72" i="6"/>
  <c r="B166" i="11"/>
  <c r="H4" i="5"/>
  <c r="B114" i="3"/>
  <c r="C114" i="3"/>
  <c r="B21" i="3"/>
  <c r="B48" i="6"/>
  <c r="B119" i="6"/>
  <c r="B141" i="11"/>
  <c r="C141" i="11"/>
  <c r="B113" i="10"/>
  <c r="B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4" i="10"/>
  <c r="D73" i="10"/>
  <c r="B45" i="10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C68" i="5"/>
  <c r="G44" i="5"/>
  <c r="F44" i="5"/>
  <c r="E44" i="5"/>
  <c r="C44" i="5"/>
  <c r="B44" i="5"/>
  <c r="B21" i="5"/>
  <c r="H20" i="8"/>
  <c r="L20" i="8" s="1"/>
  <c r="H19" i="8"/>
  <c r="L19" i="8" s="1"/>
  <c r="H18" i="8"/>
  <c r="L18" i="8" s="1"/>
  <c r="H17" i="8"/>
  <c r="L17" i="8" s="1"/>
  <c r="H16" i="8"/>
  <c r="L16" i="8" s="1"/>
  <c r="H15" i="8"/>
  <c r="L15" i="8" s="1"/>
  <c r="H14" i="8"/>
  <c r="L14" i="8" s="1"/>
  <c r="H13" i="8"/>
  <c r="L13" i="8" s="1"/>
  <c r="H12" i="8"/>
  <c r="L12" i="8" s="1"/>
  <c r="H11" i="8"/>
  <c r="L11" i="8" s="1"/>
  <c r="H10" i="8"/>
  <c r="L10" i="8" s="1"/>
  <c r="H9" i="8"/>
  <c r="L9" i="8" s="1"/>
  <c r="H8" i="8"/>
  <c r="L8" i="8" s="1"/>
  <c r="H7" i="8"/>
  <c r="L7" i="8" s="1"/>
  <c r="H4" i="8"/>
  <c r="L4" i="8" s="1"/>
  <c r="E90" i="7"/>
  <c r="H67" i="7"/>
  <c r="F67" i="7"/>
  <c r="E67" i="7"/>
  <c r="C67" i="7"/>
  <c r="B67" i="7"/>
  <c r="G137" i="10"/>
  <c r="E137" i="10"/>
  <c r="C137" i="10"/>
  <c r="B137" i="10"/>
  <c r="C21" i="10"/>
  <c r="C21" i="3"/>
  <c r="F44" i="2"/>
  <c r="E44" i="2"/>
  <c r="C44" i="2"/>
  <c r="B44" i="2"/>
  <c r="C45" i="8"/>
  <c r="B45" i="8"/>
  <c r="D21" i="8"/>
  <c r="B21" i="8"/>
  <c r="D238" i="6" l="1"/>
  <c r="C239" i="6" s="1"/>
  <c r="B239" i="6"/>
  <c r="D239" i="6" s="1"/>
  <c r="J72" i="6"/>
  <c r="J154" i="4"/>
  <c r="H43" i="4"/>
  <c r="D20" i="4"/>
  <c r="E88" i="4"/>
  <c r="I88" i="4" s="1"/>
  <c r="L8" i="5"/>
  <c r="L12" i="5"/>
  <c r="L16" i="5"/>
  <c r="L20" i="5"/>
  <c r="L5" i="5"/>
  <c r="L9" i="5"/>
  <c r="L17" i="5"/>
  <c r="H44" i="5"/>
  <c r="L6" i="5"/>
  <c r="L10" i="5"/>
  <c r="L14" i="5"/>
  <c r="L18" i="5"/>
  <c r="H21" i="5"/>
  <c r="L4" i="5"/>
  <c r="L7" i="5"/>
  <c r="L11" i="5"/>
  <c r="L15" i="5"/>
  <c r="L19" i="5"/>
  <c r="J137" i="10"/>
  <c r="H138" i="10" s="1"/>
  <c r="C138" i="10"/>
  <c r="D21" i="2"/>
  <c r="E21" i="2" s="1"/>
  <c r="E65" i="4"/>
  <c r="C66" i="4" s="1"/>
  <c r="E21" i="8"/>
  <c r="I67" i="7"/>
  <c r="J168" i="6"/>
  <c r="I169" i="6" s="1"/>
  <c r="J70" i="11"/>
  <c r="J90" i="2"/>
  <c r="E91" i="2" s="1"/>
  <c r="G136" i="2"/>
  <c r="F137" i="2" s="1"/>
  <c r="H131" i="2"/>
  <c r="H130" i="2"/>
  <c r="H126" i="2"/>
  <c r="H123" i="2"/>
  <c r="H122" i="2"/>
  <c r="H134" i="2"/>
  <c r="J105" i="2"/>
  <c r="J97" i="2"/>
  <c r="J110" i="2"/>
  <c r="J109" i="2"/>
  <c r="H120" i="2"/>
  <c r="H128" i="2"/>
  <c r="H121" i="2"/>
  <c r="H129" i="2"/>
  <c r="J111" i="2"/>
  <c r="J104" i="2"/>
  <c r="J112" i="2"/>
  <c r="D45" i="3"/>
  <c r="G45" i="8"/>
  <c r="C46" i="8" s="1"/>
  <c r="H119" i="2"/>
  <c r="H127" i="2"/>
  <c r="H135" i="2"/>
  <c r="K21" i="5"/>
  <c r="D48" i="6"/>
  <c r="B50" i="6" s="1"/>
  <c r="J98" i="2"/>
  <c r="H124" i="2"/>
  <c r="J106" i="2"/>
  <c r="H132" i="2"/>
  <c r="E21" i="5"/>
  <c r="H125" i="2"/>
  <c r="H133" i="2"/>
  <c r="H68" i="5"/>
  <c r="F69" i="5" s="1"/>
  <c r="K90" i="7"/>
  <c r="G91" i="7" s="1"/>
  <c r="J108" i="2"/>
  <c r="J107" i="2"/>
  <c r="J103" i="2"/>
  <c r="J102" i="2"/>
  <c r="J101" i="2"/>
  <c r="J100" i="2"/>
  <c r="J99" i="2"/>
  <c r="D113" i="2"/>
  <c r="J96" i="2"/>
  <c r="D136" i="2"/>
  <c r="D45" i="10"/>
  <c r="C46" i="10" s="1"/>
  <c r="I113" i="2"/>
  <c r="H114" i="2" s="1"/>
  <c r="H21" i="8"/>
  <c r="D91" i="3"/>
  <c r="B92" i="3" s="1"/>
  <c r="C48" i="6"/>
  <c r="D113" i="10"/>
  <c r="C114" i="10" s="1"/>
  <c r="D117" i="11"/>
  <c r="H47" i="11"/>
  <c r="G48" i="11" s="1"/>
  <c r="F66" i="2"/>
  <c r="G44" i="2"/>
  <c r="D43" i="7"/>
  <c r="B44" i="7" s="1"/>
  <c r="B45" i="5"/>
  <c r="I45" i="10"/>
  <c r="E46" i="10" s="1"/>
  <c r="D143" i="6"/>
  <c r="C144" i="6" s="1"/>
  <c r="D119" i="6"/>
  <c r="B120" i="6" s="1"/>
  <c r="D94" i="11"/>
  <c r="B95" i="11" s="1"/>
  <c r="D47" i="11"/>
  <c r="B48" i="11" s="1"/>
  <c r="D114" i="3"/>
  <c r="C115" i="3" s="1"/>
  <c r="D90" i="10"/>
  <c r="B91" i="10" s="1"/>
  <c r="J138" i="3"/>
  <c r="D139" i="3" s="1"/>
  <c r="J68" i="3"/>
  <c r="B69" i="3" s="1"/>
  <c r="J67" i="10"/>
  <c r="I68" i="10" s="1"/>
  <c r="D155" i="4" l="1"/>
  <c r="C155" i="4"/>
  <c r="B155" i="4"/>
  <c r="I155" i="4"/>
  <c r="H155" i="4"/>
  <c r="G155" i="4"/>
  <c r="E155" i="4"/>
  <c r="F155" i="4"/>
  <c r="B118" i="11"/>
  <c r="C118" i="11"/>
  <c r="B22" i="2"/>
  <c r="G89" i="4"/>
  <c r="F89" i="4"/>
  <c r="D89" i="4"/>
  <c r="C44" i="4"/>
  <c r="D44" i="4"/>
  <c r="B44" i="4"/>
  <c r="G44" i="4"/>
  <c r="B89" i="4"/>
  <c r="E44" i="4"/>
  <c r="C89" i="4"/>
  <c r="F44" i="4"/>
  <c r="L21" i="5"/>
  <c r="J91" i="7"/>
  <c r="B138" i="10"/>
  <c r="G138" i="10"/>
  <c r="C22" i="2"/>
  <c r="H91" i="2"/>
  <c r="C91" i="2"/>
  <c r="G91" i="2"/>
  <c r="F91" i="2"/>
  <c r="B91" i="2"/>
  <c r="E137" i="2"/>
  <c r="G137" i="2" s="1"/>
  <c r="D91" i="2"/>
  <c r="I91" i="2"/>
  <c r="C111" i="4"/>
  <c r="B111" i="4"/>
  <c r="D111" i="4" s="1"/>
  <c r="D66" i="4"/>
  <c r="B66" i="4"/>
  <c r="L21" i="8"/>
  <c r="F91" i="7"/>
  <c r="I91" i="7"/>
  <c r="H91" i="7"/>
  <c r="G68" i="7"/>
  <c r="C68" i="7"/>
  <c r="F68" i="7"/>
  <c r="B68" i="7"/>
  <c r="H68" i="7"/>
  <c r="D68" i="7"/>
  <c r="E68" i="7"/>
  <c r="C115" i="7"/>
  <c r="B115" i="7"/>
  <c r="D115" i="7"/>
  <c r="E115" i="7"/>
  <c r="D169" i="6"/>
  <c r="E169" i="6"/>
  <c r="F169" i="6"/>
  <c r="C169" i="6"/>
  <c r="C50" i="6"/>
  <c r="D50" i="6" s="1"/>
  <c r="I142" i="11"/>
  <c r="B142" i="11"/>
  <c r="E142" i="11"/>
  <c r="D142" i="11"/>
  <c r="C142" i="11"/>
  <c r="E48" i="11"/>
  <c r="F142" i="11"/>
  <c r="H142" i="11"/>
  <c r="G142" i="11"/>
  <c r="F48" i="11"/>
  <c r="H136" i="2"/>
  <c r="B67" i="2"/>
  <c r="E67" i="2"/>
  <c r="C69" i="5"/>
  <c r="D69" i="5"/>
  <c r="G69" i="5"/>
  <c r="E69" i="5"/>
  <c r="B69" i="5"/>
  <c r="C45" i="5"/>
  <c r="E73" i="6"/>
  <c r="F73" i="6"/>
  <c r="C73" i="6"/>
  <c r="D73" i="6"/>
  <c r="B73" i="6"/>
  <c r="H73" i="6"/>
  <c r="F45" i="5"/>
  <c r="G45" i="5"/>
  <c r="I73" i="6"/>
  <c r="D45" i="5"/>
  <c r="G73" i="6"/>
  <c r="E45" i="5"/>
  <c r="C91" i="7"/>
  <c r="D91" i="7"/>
  <c r="B91" i="7"/>
  <c r="C44" i="7"/>
  <c r="D44" i="7" s="1"/>
  <c r="E91" i="7"/>
  <c r="C48" i="11"/>
  <c r="D48" i="11" s="1"/>
  <c r="C95" i="11"/>
  <c r="D118" i="11"/>
  <c r="D22" i="2"/>
  <c r="B46" i="10"/>
  <c r="D46" i="10" s="1"/>
  <c r="B114" i="10"/>
  <c r="D114" i="10" s="1"/>
  <c r="E114" i="2"/>
  <c r="J113" i="2"/>
  <c r="F114" i="2"/>
  <c r="G114" i="2"/>
  <c r="C114" i="2"/>
  <c r="B114" i="2"/>
  <c r="H46" i="10"/>
  <c r="G46" i="10"/>
  <c r="F46" i="10"/>
  <c r="C137" i="2"/>
  <c r="B137" i="2"/>
  <c r="C67" i="2"/>
  <c r="D67" i="2"/>
  <c r="B46" i="8"/>
  <c r="H139" i="3"/>
  <c r="B139" i="3"/>
  <c r="E45" i="2"/>
  <c r="D45" i="2"/>
  <c r="F46" i="8"/>
  <c r="D46" i="8"/>
  <c r="E46" i="8"/>
  <c r="B144" i="6"/>
  <c r="D144" i="6" s="1"/>
  <c r="C120" i="6"/>
  <c r="D120" i="6" s="1"/>
  <c r="B115" i="3"/>
  <c r="D115" i="3" s="1"/>
  <c r="F68" i="10"/>
  <c r="B68" i="10"/>
  <c r="G68" i="10"/>
  <c r="H68" i="10"/>
  <c r="C91" i="10"/>
  <c r="D91" i="10" s="1"/>
  <c r="D68" i="10"/>
  <c r="C68" i="10"/>
  <c r="E68" i="10"/>
  <c r="G139" i="3"/>
  <c r="F139" i="3"/>
  <c r="C139" i="3"/>
  <c r="E139" i="3"/>
  <c r="I139" i="3"/>
  <c r="C69" i="3"/>
  <c r="E69" i="3"/>
  <c r="F69" i="3"/>
  <c r="H69" i="3"/>
  <c r="D69" i="3"/>
  <c r="G69" i="3"/>
  <c r="I69" i="3"/>
  <c r="C92" i="3"/>
  <c r="D92" i="3" s="1"/>
  <c r="B45" i="2"/>
  <c r="F45" i="2"/>
  <c r="C45" i="2"/>
  <c r="J73" i="6" l="1"/>
  <c r="J155" i="4"/>
  <c r="I89" i="4"/>
  <c r="H44" i="4"/>
  <c r="G22" i="5"/>
  <c r="I22" i="5"/>
  <c r="D22" i="5"/>
  <c r="F22" i="5"/>
  <c r="C22" i="5"/>
  <c r="B22" i="5"/>
  <c r="J68" i="10"/>
  <c r="J139" i="3"/>
  <c r="J91" i="2"/>
  <c r="J169" i="6"/>
  <c r="E66" i="4"/>
  <c r="H69" i="5"/>
  <c r="G46" i="8"/>
  <c r="K91" i="7"/>
  <c r="I68" i="7"/>
  <c r="G115" i="7"/>
  <c r="J142" i="11"/>
  <c r="H48" i="11"/>
  <c r="F67" i="2"/>
  <c r="H45" i="5"/>
  <c r="G45" i="2"/>
  <c r="D137" i="2"/>
  <c r="I114" i="2"/>
  <c r="D114" i="2"/>
  <c r="I46" i="10"/>
  <c r="D22" i="8"/>
  <c r="B22" i="8"/>
  <c r="F22" i="8"/>
  <c r="L22" i="5" l="1"/>
  <c r="L22" i="8"/>
  <c r="C46" i="3"/>
  <c r="B46" i="3"/>
  <c r="G30" i="3"/>
  <c r="D46" i="3" l="1"/>
  <c r="E45" i="3"/>
  <c r="G45" i="3" l="1"/>
  <c r="F46" i="3" s="1"/>
  <c r="E46" i="3" l="1"/>
  <c r="G46" i="3" s="1"/>
  <c r="F138" i="10"/>
  <c r="I138" i="10"/>
  <c r="F71" i="11"/>
  <c r="I71" i="11"/>
  <c r="D71" i="11"/>
  <c r="C71" i="11"/>
  <c r="B71" i="11"/>
  <c r="G71" i="11"/>
  <c r="H71" i="11"/>
  <c r="E71" i="11"/>
  <c r="J71" i="11" l="1"/>
  <c r="C21" i="4"/>
  <c r="B21" i="4"/>
  <c r="D21" i="4" s="1"/>
  <c r="J138" i="10"/>
  <c r="G133" i="4"/>
  <c r="F133" i="4" l="1"/>
  <c r="D133" i="4"/>
</calcChain>
</file>

<file path=xl/sharedStrings.xml><?xml version="1.0" encoding="utf-8"?>
<sst xmlns="http://schemas.openxmlformats.org/spreadsheetml/2006/main" count="1841" uniqueCount="274">
  <si>
    <t>Total</t>
  </si>
  <si>
    <t>Percent</t>
  </si>
  <si>
    <t>College</t>
  </si>
  <si>
    <t>Department</t>
  </si>
  <si>
    <t>Division</t>
  </si>
  <si>
    <t>School</t>
  </si>
  <si>
    <t>Yes</t>
  </si>
  <si>
    <t>Both</t>
  </si>
  <si>
    <t>Asian</t>
  </si>
  <si>
    <t>Hispanic</t>
  </si>
  <si>
    <t>Male</t>
  </si>
  <si>
    <t>Female</t>
  </si>
  <si>
    <t>Subtotal</t>
  </si>
  <si>
    <t>Doctorate</t>
  </si>
  <si>
    <t>Nursing</t>
  </si>
  <si>
    <t>Master's</t>
  </si>
  <si>
    <t>Workload</t>
  </si>
  <si>
    <t>Doctoral Programs</t>
  </si>
  <si>
    <t xml:space="preserve">Percent </t>
  </si>
  <si>
    <t>56-60</t>
  </si>
  <si>
    <t>61-65</t>
  </si>
  <si>
    <t>Bachelor’s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</si>
  <si>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</si>
  <si>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</si>
  <si>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</si>
  <si>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</si>
  <si>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</si>
  <si>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</si>
  <si>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</si>
  <si>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</si>
  <si>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</si>
  <si>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</si>
  <si>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</si>
  <si>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</si>
  <si>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</si>
  <si>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</si>
  <si>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</si>
  <si>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</si>
  <si>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</si>
  <si>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</si>
  <si>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Bachelor's</t>
  </si>
  <si>
    <t>Table 6.</t>
  </si>
  <si>
    <t>Table 1.</t>
  </si>
  <si>
    <t>Table 2.</t>
  </si>
  <si>
    <t>Table 4.</t>
  </si>
  <si>
    <t>Table 5.</t>
  </si>
  <si>
    <t>Table 3.</t>
  </si>
  <si>
    <t>66-70</t>
  </si>
  <si>
    <t>71+</t>
  </si>
  <si>
    <t>Black</t>
  </si>
  <si>
    <t>White</t>
  </si>
  <si>
    <t>Demographics</t>
  </si>
  <si>
    <t>Master's Programs</t>
  </si>
  <si>
    <t>New Admissions</t>
  </si>
  <si>
    <t>Percent Responses</t>
  </si>
  <si>
    <t>Native Hawaiian</t>
  </si>
  <si>
    <t>Unknown</t>
  </si>
  <si>
    <t>Multiracial</t>
  </si>
  <si>
    <t>Accelerated</t>
  </si>
  <si>
    <t xml:space="preserve">x </t>
  </si>
  <si>
    <t>Another Discipline</t>
  </si>
  <si>
    <t>Non-Nursing</t>
  </si>
  <si>
    <t>Faculty Retirements</t>
  </si>
  <si>
    <t>Faculty Resignations</t>
  </si>
  <si>
    <t>Table 7.</t>
  </si>
  <si>
    <t>Table 8.</t>
  </si>
  <si>
    <t>Interim Position</t>
  </si>
  <si>
    <t>Permanent Position</t>
  </si>
  <si>
    <t>Chief Administrative Officer (CAO) for Nursing Education</t>
  </si>
  <si>
    <t>Table 7. Age Range of CAO</t>
  </si>
  <si>
    <t>Personal</t>
  </si>
  <si>
    <t>Number of Respondents</t>
  </si>
  <si>
    <t>Generic</t>
  </si>
  <si>
    <t>RN to MSN</t>
  </si>
  <si>
    <t>51-55</t>
  </si>
  <si>
    <t>Career Advancement</t>
  </si>
  <si>
    <t>Educational Opportunities</t>
  </si>
  <si>
    <t>Table 3. Plans or Current Status of Full-time Faculty Who Resigned</t>
  </si>
  <si>
    <t>31-40</t>
  </si>
  <si>
    <t>41-50</t>
  </si>
  <si>
    <t>Gender of CAO</t>
  </si>
  <si>
    <t>Race/Ethnicity of CAO</t>
  </si>
  <si>
    <t>Age Range of CAO</t>
  </si>
  <si>
    <t>Unit Designation</t>
  </si>
  <si>
    <t>Unit Accreditation</t>
  </si>
  <si>
    <t>Gender of Full-time Faculty</t>
  </si>
  <si>
    <t>Table 2. Unit Designation</t>
  </si>
  <si>
    <t>Table 3. Unit Accreditation</t>
  </si>
  <si>
    <t>Table 2. Reasons for Full-time Faculty Resignations</t>
  </si>
  <si>
    <t>Table 1. Employment Status of CAO</t>
  </si>
  <si>
    <t>No</t>
  </si>
  <si>
    <t>Table 5. Gender of CAO</t>
  </si>
  <si>
    <t>Status</t>
  </si>
  <si>
    <t>New</t>
  </si>
  <si>
    <t>Not Nursing</t>
  </si>
  <si>
    <t>Budgeted</t>
  </si>
  <si>
    <t>Faculty Profiles</t>
  </si>
  <si>
    <t>*The proprietary institutions were not included in the survey.</t>
  </si>
  <si>
    <t>RN</t>
  </si>
  <si>
    <t>Table 6</t>
  </si>
  <si>
    <t>Returned Survey</t>
  </si>
  <si>
    <t>Survey Returns</t>
  </si>
  <si>
    <t>Estimates</t>
  </si>
  <si>
    <t xml:space="preserve">Table 1. Faculty Positions </t>
  </si>
  <si>
    <t>Financial</t>
  </si>
  <si>
    <t>Table 6. Race/Ethnicity of CAO</t>
  </si>
  <si>
    <t>Academic Setting</t>
  </si>
  <si>
    <t>In-State</t>
  </si>
  <si>
    <t>Out-of-State</t>
  </si>
  <si>
    <t>Clinical</t>
  </si>
  <si>
    <t>Private</t>
  </si>
  <si>
    <t xml:space="preserve">Enrollment Status and New Admissions </t>
  </si>
  <si>
    <t xml:space="preserve">Race/Ethnicity of Enrollees </t>
  </si>
  <si>
    <t xml:space="preserve">Gender of Enrollees </t>
  </si>
  <si>
    <t xml:space="preserve">Program Capacity </t>
  </si>
  <si>
    <t>Table 4. Highest Earned Academic Credential of CAO</t>
  </si>
  <si>
    <t>Table 3. Plans To Retire in Three Years</t>
  </si>
  <si>
    <t>Practice Setting</t>
  </si>
  <si>
    <t>Table 1. Full-time Faculty Resignations By Highest Earned Academic Credentials (2009-2010 Academic Year)</t>
  </si>
  <si>
    <t>Table 4. Race/Ethnicity of Full-time Faculty</t>
  </si>
  <si>
    <t>Program Offers Teacher Preparation Courses (TPC)</t>
  </si>
  <si>
    <t>Highest Earned Academic Credential of Full-time Faculty</t>
  </si>
  <si>
    <t>Full-time Resignations By Highest Earned Academic Credential (2009-2010 Academic Year)</t>
  </si>
  <si>
    <t>CAO Employment Status</t>
  </si>
  <si>
    <t>CAO Plans for Retirement in Three Years</t>
  </si>
  <si>
    <t>Highest Earned Academic Credential of CAO</t>
  </si>
  <si>
    <t>Associate's</t>
  </si>
  <si>
    <t>Bridge</t>
  </si>
  <si>
    <t>LPN to RN</t>
  </si>
  <si>
    <t xml:space="preserve">RN  Completion </t>
  </si>
  <si>
    <t>Doctoral</t>
  </si>
  <si>
    <t>Practice</t>
  </si>
  <si>
    <t>Research</t>
  </si>
  <si>
    <t>A Only</t>
  </si>
  <si>
    <t>B Only</t>
  </si>
  <si>
    <t>AB</t>
  </si>
  <si>
    <t>ABM</t>
  </si>
  <si>
    <t>ABMD</t>
  </si>
  <si>
    <t>BM</t>
  </si>
  <si>
    <t>BMD</t>
  </si>
  <si>
    <t>MD</t>
  </si>
  <si>
    <t>Neither</t>
  </si>
  <si>
    <t>LPN/LVN</t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</si>
  <si>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 xml:space="preserve">Teacher Preparation Courses </t>
    </r>
  </si>
  <si>
    <t xml:space="preserve">RN-BSN </t>
  </si>
  <si>
    <t>LPN-BSN</t>
  </si>
  <si>
    <t xml:space="preserve">Accelerated </t>
  </si>
  <si>
    <t xml:space="preserve">Elective </t>
  </si>
  <si>
    <t>Number Respondents</t>
  </si>
  <si>
    <t>Master's (MSN)</t>
  </si>
  <si>
    <r>
      <t>Table 1. Program Capacity</t>
    </r>
    <r>
      <rPr>
        <b/>
        <vertAlign val="superscript"/>
        <sz val="14"/>
        <color theme="0"/>
        <rFont val="Microsoft Sans Serif"/>
        <family val="2"/>
      </rPr>
      <t>1</t>
    </r>
  </si>
  <si>
    <t>Certified Nurse Practitioners</t>
  </si>
  <si>
    <t>Certified Nurse Educators</t>
  </si>
  <si>
    <t>Certified Nurse Midwives</t>
  </si>
  <si>
    <t>Certified RN Anesthetists</t>
  </si>
  <si>
    <r>
      <t>Certifi</t>
    </r>
    <r>
      <rPr>
        <b/>
        <sz val="12"/>
        <color theme="1"/>
        <rFont val="Microsoft Sans Serif"/>
        <family val="2"/>
      </rPr>
      <t>ed Nu</t>
    </r>
    <r>
      <rPr>
        <b/>
        <sz val="12"/>
        <color theme="1" tint="0.14999847407452621"/>
        <rFont val="Microsoft Sans Serif"/>
        <family val="2"/>
      </rPr>
      <t>rse Specialists</t>
    </r>
  </si>
  <si>
    <t>Table 3. Anticipated Retirements (2011-2012)</t>
  </si>
  <si>
    <t xml:space="preserve">Master's </t>
  </si>
  <si>
    <t xml:space="preserve">American Indian    </t>
  </si>
  <si>
    <t>30 or younger</t>
  </si>
  <si>
    <t>Table 2. Tenure as CAO at Current Institution</t>
  </si>
  <si>
    <t>1 to 5</t>
  </si>
  <si>
    <t>11 to 15</t>
  </si>
  <si>
    <t>16 to 19</t>
  </si>
  <si>
    <t>Years</t>
  </si>
  <si>
    <t>Less than 1</t>
  </si>
  <si>
    <t>Other</t>
  </si>
  <si>
    <t>Table 1. 2012 Survey Returns</t>
  </si>
  <si>
    <t>Table 2.  Enrollment Status and New Admissions</t>
  </si>
  <si>
    <t xml:space="preserve">Table 3. Race/Ethnicity of Enrollees </t>
  </si>
  <si>
    <t xml:space="preserve">Table 4. Gender of Enrollees </t>
  </si>
  <si>
    <t xml:space="preserve">Table 2. Enrollment Status and New Admissions </t>
  </si>
  <si>
    <t>Table 3. Race/Ethnicity of Enrollees</t>
  </si>
  <si>
    <t>Table 4. Gender of Enrollees</t>
  </si>
  <si>
    <t>Table 2. Enrollment Status and New Admissions</t>
  </si>
  <si>
    <r>
      <rPr>
        <vertAlign val="superscript"/>
        <sz val="11"/>
        <color theme="1" tint="0.14996795556505021"/>
        <rFont val="Microsoft Sans Serif"/>
        <family val="2"/>
      </rPr>
      <t>1</t>
    </r>
    <r>
      <rPr>
        <sz val="11"/>
        <color theme="1" tint="0.14999847407452621"/>
        <rFont val="Microsoft Sans Serif"/>
        <family val="2"/>
      </rPr>
      <t>Includes Alaskan Native and Hawaiian Natives.</t>
    </r>
  </si>
  <si>
    <t>Status (Practice Enrollees)</t>
  </si>
  <si>
    <t>Status (Research Enrollees)</t>
  </si>
  <si>
    <t>Programs Offers Teacher Preparation Courses (TPC)</t>
  </si>
  <si>
    <t>6 to 10</t>
  </si>
  <si>
    <t>Anticipated Retirements (2011-2012)</t>
  </si>
  <si>
    <t>Highest Earned Academic Credentials of Full-Time Faculty Retirees (2009-2010 Academic Year)</t>
  </si>
  <si>
    <t>Age Range of Full-Time Retired Faculty (2009-2010 Academic Year)</t>
  </si>
  <si>
    <t>Reasons for Full-Time Faculty Resignations</t>
  </si>
  <si>
    <t>Plans or Current Status of Full-Time Faculty Who Resigned</t>
  </si>
  <si>
    <t>Table 4. Type of Programs Offered at Institutions</t>
  </si>
  <si>
    <t>Table 5. Type of Undergraduate Programs</t>
  </si>
  <si>
    <t>Table 6. Type of Graduate Programs</t>
  </si>
  <si>
    <t>`</t>
  </si>
  <si>
    <t>Type of Programs</t>
  </si>
  <si>
    <t>Type of Undergraduate Programs</t>
  </si>
  <si>
    <t>Type of Graduate Programs</t>
  </si>
  <si>
    <t>Full Time</t>
  </si>
  <si>
    <t>Part Time</t>
  </si>
  <si>
    <r>
      <t>Table 1. Program Capacity</t>
    </r>
    <r>
      <rPr>
        <b/>
        <vertAlign val="superscript"/>
        <sz val="14"/>
        <color indexed="9"/>
        <rFont val="MS Reference Sans Serif"/>
        <family val="2"/>
      </rPr>
      <t>1</t>
    </r>
  </si>
  <si>
    <r>
      <t>Table 5. Gender of Graduates</t>
    </r>
    <r>
      <rPr>
        <b/>
        <vertAlign val="superscript"/>
        <sz val="14"/>
        <color indexed="9"/>
        <rFont val="MS Reference Sans Serif"/>
        <family val="2"/>
      </rPr>
      <t>1</t>
    </r>
    <r>
      <rPr>
        <b/>
        <sz val="14"/>
        <color indexed="9"/>
        <rFont val="MS Reference Sans Serif"/>
        <family val="2"/>
      </rPr>
      <t xml:space="preserve"> </t>
    </r>
  </si>
  <si>
    <r>
      <t>Table 8. Graduates Completing TPC Courses</t>
    </r>
    <r>
      <rPr>
        <b/>
        <vertAlign val="superscript"/>
        <sz val="14"/>
        <color theme="0"/>
        <rFont val="Microsoft Sans Serif"/>
        <family val="2"/>
      </rPr>
      <t>1</t>
    </r>
  </si>
  <si>
    <t>Table 7. Programs Offering Teacher Preparation Courses (TPC)</t>
  </si>
  <si>
    <r>
      <rPr>
        <vertAlign val="superscript"/>
        <sz val="11"/>
        <color theme="1"/>
        <rFont val="Microsoft Sans Serif"/>
        <family val="2"/>
      </rPr>
      <t>2</t>
    </r>
    <r>
      <rPr>
        <sz val="11"/>
        <color theme="1"/>
        <rFont val="Microsoft Sans Serif"/>
        <family val="2"/>
      </rPr>
      <t>D.N.P. (Doctor of Nursing Practice)</t>
    </r>
  </si>
  <si>
    <r>
      <rPr>
        <vertAlign val="superscript"/>
        <sz val="11"/>
        <color theme="1"/>
        <rFont val="Microsoft Sans Serif"/>
        <family val="2"/>
      </rPr>
      <t>3</t>
    </r>
    <r>
      <rPr>
        <sz val="11"/>
        <color theme="1"/>
        <rFont val="Microsoft Sans Serif"/>
        <family val="2"/>
      </rPr>
      <t>D.S.N.; D.N.Sc; Ph.D. (Doctor of Nursing Science or Philosophy)</t>
    </r>
  </si>
  <si>
    <r>
      <t>Practice</t>
    </r>
    <r>
      <rPr>
        <b/>
        <vertAlign val="superscript"/>
        <sz val="12"/>
        <color theme="1"/>
        <rFont val="Microsoft Sans Serif"/>
        <family val="2"/>
      </rPr>
      <t>2</t>
    </r>
  </si>
  <si>
    <r>
      <t>Research</t>
    </r>
    <r>
      <rPr>
        <b/>
        <vertAlign val="superscript"/>
        <sz val="12"/>
        <color theme="1"/>
        <rFont val="Microsoft Sans Serif"/>
        <family val="2"/>
      </rPr>
      <t>3</t>
    </r>
  </si>
  <si>
    <t>Doctor of Nursing Practice (D.N.P.)</t>
  </si>
  <si>
    <t>D.N.P.</t>
  </si>
  <si>
    <r>
      <rPr>
        <b/>
        <sz val="13"/>
        <color theme="0"/>
        <rFont val="Microsoft Sans Serif"/>
        <family val="2"/>
      </rPr>
      <t>Table 8. Graduates Completing TPC Courses</t>
    </r>
    <r>
      <rPr>
        <b/>
        <vertAlign val="superscript"/>
        <sz val="13"/>
        <color theme="0"/>
        <rFont val="Microsoft Sans Serif"/>
        <family val="2"/>
      </rPr>
      <t>1</t>
    </r>
    <r>
      <rPr>
        <b/>
        <sz val="14"/>
        <color theme="0"/>
        <rFont val="Microsoft Sans Serif"/>
        <family val="2"/>
      </rPr>
      <t xml:space="preserve"> </t>
    </r>
  </si>
  <si>
    <t>D.S.N./Ph.D.</t>
  </si>
  <si>
    <t xml:space="preserve">International </t>
  </si>
  <si>
    <t xml:space="preserve">Ph.D./D.S.N. </t>
  </si>
  <si>
    <r>
      <t>Table 2. Age Range of Full Time Retired Faculty</t>
    </r>
    <r>
      <rPr>
        <b/>
        <vertAlign val="superscript"/>
        <sz val="14"/>
        <color theme="0"/>
        <rFont val="Microsoft Sans Serif"/>
        <family val="2"/>
      </rPr>
      <t>1</t>
    </r>
    <r>
      <rPr>
        <b/>
        <sz val="14"/>
        <color theme="0"/>
        <rFont val="Microsoft Sans Serif"/>
        <family val="2"/>
      </rPr>
      <t xml:space="preserve"> </t>
    </r>
  </si>
  <si>
    <t>20 or More</t>
  </si>
  <si>
    <t>No Response</t>
  </si>
  <si>
    <r>
      <t>Table 1. Highest Earned Academic Credential of Full Time Faculty Retirees</t>
    </r>
    <r>
      <rPr>
        <b/>
        <vertAlign val="superscript"/>
        <sz val="14"/>
        <color indexed="9"/>
        <rFont val="Microsoft Sans Serif"/>
        <family val="2"/>
      </rPr>
      <t>1</t>
    </r>
  </si>
  <si>
    <t>Oct. 1, 2011</t>
  </si>
  <si>
    <t>Jan. 31, 2012</t>
  </si>
  <si>
    <t>Full Time Vancies</t>
  </si>
  <si>
    <t>Table 3. Highest Earned Academic Credential of Full Time Faculty</t>
  </si>
  <si>
    <t>Ph.D./D.S.N./D.N.Sc.</t>
  </si>
  <si>
    <t>International</t>
  </si>
  <si>
    <t xml:space="preserve">Required </t>
  </si>
  <si>
    <t xml:space="preserve"> Certificate</t>
  </si>
  <si>
    <t>TPC</t>
  </si>
  <si>
    <t>Certificate</t>
  </si>
  <si>
    <t xml:space="preserve">Elective  </t>
  </si>
  <si>
    <r>
      <t>M.S.N.</t>
    </r>
    <r>
      <rPr>
        <b/>
        <vertAlign val="superscript"/>
        <sz val="12"/>
        <rFont val="Microsoft Sans Serif"/>
        <family val="2"/>
      </rPr>
      <t>1</t>
    </r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</si>
  <si>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Offers Master's in Nursing Education</t>
    </r>
  </si>
  <si>
    <t>Number of Graduates</t>
  </si>
  <si>
    <t>Completed TPC</t>
  </si>
  <si>
    <t>Program</t>
  </si>
  <si>
    <r>
      <t>CCNE</t>
    </r>
    <r>
      <rPr>
        <b/>
        <vertAlign val="superscript"/>
        <sz val="12"/>
        <rFont val="Microsoft Sans Serif"/>
        <family val="2"/>
      </rPr>
      <t>1</t>
    </r>
  </si>
  <si>
    <r>
      <t>NLNAC</t>
    </r>
    <r>
      <rPr>
        <b/>
        <vertAlign val="superscript"/>
        <sz val="12"/>
        <rFont val="Microsoft Sans Serif"/>
        <family val="2"/>
      </rPr>
      <t>2</t>
    </r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</si>
  <si>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Commission on Collegiate Nursing Education</t>
    </r>
  </si>
  <si>
    <r>
      <rPr>
        <vertAlign val="superscript"/>
        <sz val="12"/>
        <rFont val="Microsoft Sans Serif"/>
        <family val="2"/>
      </rPr>
      <t>2</t>
    </r>
    <r>
      <rPr>
        <sz val="12"/>
        <rFont val="Microsoft Sans Serif"/>
        <family val="2"/>
      </rPr>
      <t>National League for Nursing Accrediting Commission</t>
    </r>
  </si>
  <si>
    <t>Faculty Positions</t>
  </si>
  <si>
    <t>Race/Ethnicity of Full Time Faculty</t>
  </si>
  <si>
    <t>Certification Status of Full Time Faculty</t>
  </si>
  <si>
    <t>Table 4</t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</si>
  <si>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August 1, 2010 – July 31, 2011</t>
    </r>
  </si>
  <si>
    <r>
      <t>Table 6. Race/Ethnicity of Graduates</t>
    </r>
    <r>
      <rPr>
        <b/>
        <vertAlign val="superscript"/>
        <sz val="14"/>
        <color theme="0"/>
        <rFont val="Microsoft Sans Serif"/>
        <family val="2"/>
      </rPr>
      <t>1</t>
    </r>
  </si>
  <si>
    <r>
      <t>Table 5. Gender of Graduates</t>
    </r>
    <r>
      <rPr>
        <b/>
        <vertAlign val="superscript"/>
        <sz val="14"/>
        <color indexed="9"/>
        <rFont val="Microsoft Sans Serif"/>
        <family val="2"/>
      </rPr>
      <t>1</t>
    </r>
  </si>
  <si>
    <r>
      <t>Table 5. Gender of Graduates</t>
    </r>
    <r>
      <rPr>
        <b/>
        <vertAlign val="superscript"/>
        <sz val="14"/>
        <color indexed="9"/>
        <rFont val="Microsoft Sans Serif"/>
        <family val="2"/>
      </rPr>
      <t>1</t>
    </r>
    <r>
      <rPr>
        <b/>
        <sz val="14"/>
        <color indexed="9"/>
        <rFont val="Microsoft Sans Serif"/>
        <family val="2"/>
      </rPr>
      <t xml:space="preserve">           </t>
    </r>
  </si>
  <si>
    <t>American Indian</t>
  </si>
  <si>
    <t xml:space="preserve">Table 2. Gender of Full Time Faculty  </t>
  </si>
  <si>
    <t>Table 5. Certification Status of Full Time Faculty</t>
  </si>
  <si>
    <r>
      <rPr>
        <vertAlign val="superscript"/>
        <sz val="12"/>
        <color theme="1"/>
        <rFont val="Microsoft Sans Serif"/>
        <family val="2"/>
      </rPr>
      <t>1</t>
    </r>
    <r>
      <rPr>
        <sz val="12"/>
        <color theme="1"/>
        <rFont val="Microsoft Sans Serif"/>
        <family val="2"/>
      </rPr>
      <t>Reported for the 2010-2011 Academic Year</t>
    </r>
  </si>
  <si>
    <t>Ph.D., D.S.N.,  D.N.Sc.</t>
  </si>
  <si>
    <t>Ph.D., D.S.N., D.N.Sc.</t>
  </si>
  <si>
    <r>
      <t>Table 6. Race/Ethnicity of Graduates</t>
    </r>
    <r>
      <rPr>
        <b/>
        <vertAlign val="superscript"/>
        <sz val="14"/>
        <color theme="0"/>
        <rFont val="Microsoft Sans Serif"/>
        <family val="2"/>
      </rPr>
      <t>1</t>
    </r>
    <r>
      <rPr>
        <b/>
        <sz val="14"/>
        <color theme="0"/>
        <rFont val="Microsoft Sans Serif"/>
        <family val="2"/>
      </rPr>
      <t xml:space="preserve"> </t>
    </r>
  </si>
  <si>
    <r>
      <t>Table 5. Gender of Graduates</t>
    </r>
    <r>
      <rPr>
        <b/>
        <vertAlign val="superscript"/>
        <sz val="14"/>
        <color theme="0"/>
        <rFont val="Microsoft Sans Serif"/>
        <family val="2"/>
      </rPr>
      <t>1</t>
    </r>
    <r>
      <rPr>
        <b/>
        <sz val="14"/>
        <color theme="0"/>
        <rFont val="Microsoft Sans Serif"/>
        <family val="2"/>
      </rPr>
      <t xml:space="preserve"> </t>
    </r>
  </si>
  <si>
    <t>American  Indian</t>
  </si>
  <si>
    <t>Practice (D.N.P.)</t>
  </si>
  <si>
    <t>Research (Ph.D./D.S.N./D.N.Sc.)</t>
  </si>
  <si>
    <r>
      <t>Doctor of Nursing Research</t>
    </r>
    <r>
      <rPr>
        <b/>
        <vertAlign val="superscript"/>
        <sz val="14"/>
        <color theme="0"/>
        <rFont val="Microsoft Sans Serif"/>
        <family val="2"/>
      </rPr>
      <t>1</t>
    </r>
  </si>
  <si>
    <r>
      <rPr>
        <vertAlign val="superscript"/>
        <sz val="11"/>
        <color theme="1"/>
        <rFont val="Microsoft Sans Serif"/>
        <family val="2"/>
      </rPr>
      <t>1</t>
    </r>
    <r>
      <rPr>
        <sz val="11"/>
        <color theme="1"/>
        <rFont val="Microsoft Sans Serif"/>
        <family val="2"/>
      </rPr>
      <t>D.N.S./D.N.Sc./Ph.D.</t>
    </r>
  </si>
  <si>
    <t>Tenure as CAO at Current Institution</t>
  </si>
  <si>
    <t>Race/Ethnicity of Graduates (August 1, 2009 - July 31, 2010)</t>
  </si>
  <si>
    <t>Gender of Graduates (August 1, 2009 - July 31, 2010)</t>
  </si>
  <si>
    <t>Graduates Completing TPC (August 1, 2009 - July 31, 2010)</t>
  </si>
  <si>
    <t>Gender of Graduates (August 1, 2009 -  31, 2010)</t>
  </si>
  <si>
    <t>Race/Ethnicity of Graduates (August 1, 2009 -  31, 2010)</t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</si>
  <si>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August 1, 2010 - July 31, 2011</t>
    </r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</si>
  <si>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August 1, 2011 - July 31, 2012</t>
    </r>
  </si>
  <si>
    <r>
      <t>American Indian</t>
    </r>
    <r>
      <rPr>
        <b/>
        <sz val="12"/>
        <rFont val="MS Reference Sans Serif"/>
        <family val="2"/>
      </rPr>
      <t xml:space="preserve"> </t>
    </r>
  </si>
  <si>
    <t>Number of Qualified Applicants</t>
  </si>
  <si>
    <t>Could Admit</t>
  </si>
  <si>
    <r>
      <t>American Indian</t>
    </r>
    <r>
      <rPr>
        <b/>
        <sz val="12"/>
        <color theme="1"/>
        <rFont val="Microsoft Sans Serif"/>
        <family val="2"/>
      </rPr>
      <t xml:space="preserve"> </t>
    </r>
  </si>
  <si>
    <r>
      <rPr>
        <vertAlign val="superscript"/>
        <sz val="11"/>
        <rFont val="Microsoft Sans Serif"/>
        <family val="2"/>
      </rPr>
      <t>1</t>
    </r>
    <r>
      <rPr>
        <sz val="11"/>
        <rFont val="Microsoft Sans Serif"/>
        <family val="2"/>
      </rPr>
      <t>August 1, 2010 - July 31, 2011</t>
    </r>
  </si>
  <si>
    <t>Did Not Admit</t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</si>
  <si>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Table1 refers to the number of qualified students programs could have admitted (had unfilled seats) or did not admit (lacked seats).</t>
    </r>
  </si>
  <si>
    <r>
      <rPr>
        <vertAlign val="superscript"/>
        <sz val="11"/>
        <color theme="1"/>
        <rFont val="MS Reference Sans Serif"/>
        <family val="2"/>
      </rPr>
      <t>1</t>
    </r>
    <r>
      <rPr>
        <sz val="11"/>
        <color theme="1"/>
        <rFont val="MS Reference Sans Serif"/>
        <family val="2"/>
      </rPr>
      <t>Table 1 refers to the number of qualified applicants programs could have admitted (available seats) or did not admit (lacked seats).</t>
    </r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</si>
  <si>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Table 1 refers to the number of qualified applicants programs could have admitted (had seats) or did not admit (lacked seats).</t>
    </r>
  </si>
  <si>
    <r>
      <rPr>
        <vertAlign val="superscript"/>
        <sz val="12"/>
        <rFont val="Microsoft Sans Serif"/>
        <family val="2"/>
      </rPr>
      <t>1</t>
    </r>
    <r>
      <rPr>
        <sz val="12"/>
        <rFont val="Microsoft Sans Serif"/>
        <family val="2"/>
      </rPr>
      <t>August 1, 2010 - July 31, 2012</t>
    </r>
  </si>
  <si>
    <r>
      <rPr>
        <vertAlign val="superscript"/>
        <sz val="11"/>
        <color theme="1"/>
        <rFont val="Microsoft Sans Serif"/>
        <family val="2"/>
      </rPr>
      <t>1</t>
    </r>
    <r>
      <rPr>
        <sz val="11"/>
        <color theme="1"/>
        <rFont val="Microsoft Sans Serif"/>
        <family val="2"/>
      </rPr>
      <t xml:space="preserve">Table 1 refers to the number of qualified applicants programs could admit (had unfilled seats) or did not admit (lacked seats). </t>
    </r>
  </si>
  <si>
    <r>
      <t>Doctor of Nursing Practice</t>
    </r>
    <r>
      <rPr>
        <b/>
        <sz val="12"/>
        <color theme="0"/>
        <rFont val="Microsoft Sans Serif"/>
        <family val="2"/>
      </rPr>
      <t xml:space="preserve"> </t>
    </r>
  </si>
  <si>
    <t>Doctor of Nursing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</si>
</sst>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[$-409]mmmm\ d\,\ yyyy;@"/>
    <numFmt numFmtId="166" formatCode="_(* #,##0.0_);_(* \(#,##0.0\);_(* &quot;-&quot;_);_(@_)"/>
  </numFmts>
  <fonts count="1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6"/>
      <color theme="0"/>
      <name val="Microsoft Sans Serif"/>
      <family val="2"/>
    </font>
    <font>
      <sz val="12"/>
      <name val="Microsoft Sans Serif"/>
      <family val="2"/>
    </font>
    <font>
      <b/>
      <sz val="14"/>
      <color indexed="9"/>
      <name val="Microsoft Sans Serif"/>
      <family val="2"/>
    </font>
    <font>
      <b/>
      <sz val="14"/>
      <color theme="1"/>
      <name val="Microsoft Sans Serif"/>
      <family val="2"/>
    </font>
    <font>
      <sz val="12"/>
      <color theme="1" tint="0.14999847407452621"/>
      <name val="Microsoft Sans Serif"/>
      <family val="2"/>
    </font>
    <font>
      <b/>
      <sz val="12"/>
      <color theme="1"/>
      <name val="Microsoft Sans Serif"/>
      <family val="2"/>
    </font>
    <font>
      <sz val="12"/>
      <color theme="1"/>
      <name val="Microsoft Sans Serif"/>
      <family val="2"/>
    </font>
    <font>
      <i/>
      <sz val="12"/>
      <color theme="1"/>
      <name val="Microsoft Sans Serif"/>
      <family val="2"/>
    </font>
    <font>
      <i/>
      <sz val="12"/>
      <color theme="1" tint="0.14999847407452621"/>
      <name val="Microsoft Sans Serif"/>
      <family val="2"/>
    </font>
    <font>
      <b/>
      <sz val="14"/>
      <color theme="0"/>
      <name val="Microsoft Sans Serif"/>
      <family val="2"/>
    </font>
    <font>
      <b/>
      <sz val="12"/>
      <color theme="0"/>
      <name val="Microsoft Sans Serif"/>
      <family val="2"/>
    </font>
    <font>
      <b/>
      <sz val="11"/>
      <color theme="1"/>
      <name val="Microsoft Sans Serif"/>
      <family val="2"/>
    </font>
    <font>
      <b/>
      <i/>
      <sz val="12"/>
      <color theme="1"/>
      <name val="Microsoft Sans Serif"/>
      <family val="2"/>
    </font>
    <font>
      <b/>
      <sz val="12"/>
      <name val="Microsoft Sans Serif"/>
      <family val="2"/>
    </font>
    <font>
      <sz val="12"/>
      <color indexed="9"/>
      <name val="Microsoft Sans Serif"/>
      <family val="2"/>
    </font>
    <font>
      <b/>
      <sz val="12"/>
      <color theme="1" tint="0.14999847407452621"/>
      <name val="Microsoft Sans Serif"/>
      <family val="2"/>
    </font>
    <font>
      <i/>
      <sz val="12"/>
      <color theme="1" tint="0.34998626667073579"/>
      <name val="Microsoft Sans Serif"/>
      <family val="2"/>
    </font>
    <font>
      <sz val="12"/>
      <color theme="1" tint="0.249977111117893"/>
      <name val="Microsoft Sans Serif"/>
      <family val="2"/>
    </font>
    <font>
      <sz val="12"/>
      <color theme="1" tint="0.34998626667073579"/>
      <name val="Microsoft Sans Serif"/>
      <family val="2"/>
    </font>
    <font>
      <i/>
      <sz val="12"/>
      <color theme="1" tint="0.499984740745262"/>
      <name val="Microsoft Sans Serif"/>
      <family val="2"/>
    </font>
    <font>
      <b/>
      <i/>
      <sz val="12"/>
      <color theme="1" tint="0.34998626667073579"/>
      <name val="Microsoft Sans Serif"/>
      <family val="2"/>
    </font>
    <font>
      <i/>
      <sz val="12"/>
      <name val="Microsoft Sans Serif"/>
      <family val="2"/>
    </font>
    <font>
      <b/>
      <sz val="13"/>
      <color indexed="9"/>
      <name val="Microsoft Sans Serif"/>
      <family val="2"/>
    </font>
    <font>
      <b/>
      <sz val="13.5"/>
      <color indexed="9"/>
      <name val="Microsoft Sans Serif"/>
      <family val="2"/>
    </font>
    <font>
      <b/>
      <vertAlign val="superscript"/>
      <sz val="12"/>
      <name val="Microsoft Sans Serif"/>
      <family val="2"/>
    </font>
    <font>
      <b/>
      <vertAlign val="superscript"/>
      <sz val="12"/>
      <color theme="1"/>
      <name val="Microsoft Sans Serif"/>
      <family val="2"/>
    </font>
    <font>
      <b/>
      <sz val="12"/>
      <color indexed="9"/>
      <name val="Microsoft Sans Serif"/>
      <family val="2"/>
    </font>
    <font>
      <b/>
      <sz val="13"/>
      <color theme="0"/>
      <name val="Microsoft Sans Serif"/>
      <family val="2"/>
    </font>
    <font>
      <b/>
      <u/>
      <sz val="12"/>
      <name val="Microsoft Sans Serif"/>
      <family val="2"/>
    </font>
    <font>
      <b/>
      <i/>
      <sz val="12"/>
      <name val="Microsoft Sans Serif"/>
      <family val="2"/>
    </font>
    <font>
      <b/>
      <sz val="12"/>
      <color theme="1" tint="0.34998626667073579"/>
      <name val="Microsoft Sans Serif"/>
      <family val="2"/>
    </font>
    <font>
      <b/>
      <sz val="12"/>
      <color theme="1" tint="0.249977111117893"/>
      <name val="Microsoft Sans Serif"/>
      <family val="2"/>
    </font>
    <font>
      <b/>
      <i/>
      <sz val="12"/>
      <color theme="1" tint="0.249977111117893"/>
      <name val="Microsoft Sans Serif"/>
      <family val="2"/>
    </font>
    <font>
      <sz val="12"/>
      <color theme="1" tint="4.9989318521683403E-2"/>
      <name val="Microsoft Sans Serif"/>
      <family val="2"/>
    </font>
    <font>
      <b/>
      <sz val="12"/>
      <color theme="1" tint="4.9989318521683403E-2"/>
      <name val="Microsoft Sans Serif"/>
      <family val="2"/>
    </font>
    <font>
      <i/>
      <sz val="12"/>
      <color theme="1" tint="4.9989318521683403E-2"/>
      <name val="Microsoft Sans Serif"/>
      <family val="2"/>
    </font>
    <font>
      <b/>
      <i/>
      <sz val="12"/>
      <color indexed="9"/>
      <name val="Microsoft Sans Serif"/>
      <family val="2"/>
    </font>
    <font>
      <b/>
      <i/>
      <sz val="12"/>
      <color indexed="54"/>
      <name val="Microsoft Sans Serif"/>
      <family val="2"/>
    </font>
    <font>
      <i/>
      <sz val="12"/>
      <color indexed="54"/>
      <name val="Microsoft Sans Serif"/>
      <family val="2"/>
    </font>
    <font>
      <b/>
      <i/>
      <sz val="12"/>
      <color indexed="18"/>
      <name val="Microsoft Sans Serif"/>
      <family val="2"/>
    </font>
    <font>
      <i/>
      <sz val="12"/>
      <color indexed="18"/>
      <name val="Microsoft Sans Serif"/>
      <family val="2"/>
    </font>
    <font>
      <b/>
      <sz val="13"/>
      <name val="Microsoft Sans Serif"/>
      <family val="2"/>
    </font>
    <font>
      <sz val="13"/>
      <color theme="1"/>
      <name val="Microsoft Sans Serif"/>
      <family val="2"/>
    </font>
    <font>
      <sz val="13"/>
      <name val="Microsoft Sans Serif"/>
      <family val="2"/>
    </font>
    <font>
      <b/>
      <sz val="12"/>
      <color indexed="23"/>
      <name val="Microsoft Sans Serif"/>
      <family val="2"/>
    </font>
    <font>
      <vertAlign val="superscript"/>
      <sz val="12"/>
      <color theme="1"/>
      <name val="Microsoft Sans Serif"/>
      <family val="2"/>
    </font>
    <font>
      <b/>
      <sz val="12"/>
      <color indexed="18"/>
      <name val="Microsoft Sans Serif"/>
      <family val="2"/>
    </font>
    <font>
      <vertAlign val="superscript"/>
      <sz val="12"/>
      <name val="Microsoft Sans Serif"/>
      <family val="2"/>
    </font>
    <font>
      <b/>
      <sz val="13"/>
      <color theme="1" tint="0.34998626667073579"/>
      <name val="Microsoft Sans Serif"/>
      <family val="2"/>
    </font>
    <font>
      <b/>
      <i/>
      <sz val="13"/>
      <name val="Microsoft Sans Serif"/>
      <family val="2"/>
    </font>
    <font>
      <b/>
      <sz val="12"/>
      <color theme="7" tint="-0.499984740745262"/>
      <name val="Microsoft Sans Serif"/>
      <family val="2"/>
    </font>
    <font>
      <sz val="10"/>
      <name val="MS Reference Sans Serif"/>
      <family val="2"/>
    </font>
    <font>
      <b/>
      <sz val="14"/>
      <color indexed="9"/>
      <name val="MS Reference Sans Serif"/>
      <family val="2"/>
    </font>
    <font>
      <b/>
      <sz val="12"/>
      <name val="MS Reference Sans Serif"/>
      <family val="2"/>
    </font>
    <font>
      <sz val="12"/>
      <name val="MS Reference Sans Serif"/>
      <family val="2"/>
    </font>
    <font>
      <b/>
      <sz val="12"/>
      <color theme="1" tint="0.14999847407452621"/>
      <name val="MS Reference Sans Serif"/>
      <family val="2"/>
    </font>
    <font>
      <i/>
      <sz val="12"/>
      <color theme="1" tint="0.14999847407452621"/>
      <name val="MS Reference Sans Serif"/>
      <family val="2"/>
    </font>
    <font>
      <b/>
      <sz val="13"/>
      <color theme="1" tint="4.9989318521683403E-2"/>
      <name val="MS Reference Sans Serif"/>
      <family val="2"/>
    </font>
    <font>
      <sz val="13"/>
      <name val="MS Reference Sans Serif"/>
      <family val="2"/>
    </font>
    <font>
      <sz val="12"/>
      <color theme="1" tint="0.14999847407452621"/>
      <name val="MS Reference Sans Serif"/>
      <family val="2"/>
    </font>
    <font>
      <sz val="12"/>
      <color theme="8" tint="-0.499984740745262"/>
      <name val="MS Reference Sans Serif"/>
      <family val="2"/>
    </font>
    <font>
      <sz val="12"/>
      <color theme="1" tint="0.34998626667073579"/>
      <name val="MS Reference Sans Serif"/>
      <family val="2"/>
    </font>
    <font>
      <b/>
      <sz val="10"/>
      <color theme="1" tint="0.14999847407452621"/>
      <name val="MS Reference Sans Serif"/>
      <family val="2"/>
    </font>
    <font>
      <b/>
      <sz val="14"/>
      <color theme="0"/>
      <name val="MS Reference Sans Serif"/>
      <family val="2"/>
    </font>
    <font>
      <b/>
      <sz val="10"/>
      <name val="MS Reference Sans Serif"/>
      <family val="2"/>
    </font>
    <font>
      <b/>
      <sz val="11"/>
      <color theme="0"/>
      <name val="MS Reference Sans Serif"/>
      <family val="2"/>
    </font>
    <font>
      <sz val="11"/>
      <color indexed="9"/>
      <name val="MS Reference Sans Serif"/>
      <family val="2"/>
    </font>
    <font>
      <b/>
      <sz val="14"/>
      <color theme="1" tint="4.9989318521683403E-2"/>
      <name val="Microsoft Sans Serif"/>
      <family val="2"/>
    </font>
    <font>
      <b/>
      <sz val="11"/>
      <name val="Microsoft Sans Serif"/>
      <family val="2"/>
    </font>
    <font>
      <b/>
      <sz val="14"/>
      <color theme="1" tint="0.249977111117893"/>
      <name val="Microsoft Sans Serif"/>
      <family val="2"/>
    </font>
    <font>
      <sz val="12"/>
      <color indexed="62"/>
      <name val="Microsoft Sans Serif"/>
      <family val="2"/>
    </font>
    <font>
      <i/>
      <sz val="13"/>
      <color theme="1" tint="0.34998626667073579"/>
      <name val="Microsoft Sans Serif"/>
      <family val="2"/>
    </font>
    <font>
      <sz val="12"/>
      <color indexed="18"/>
      <name val="Microsoft Sans Serif"/>
      <family val="2"/>
    </font>
    <font>
      <b/>
      <i/>
      <vertAlign val="superscript"/>
      <sz val="12"/>
      <name val="Microsoft Sans Serif"/>
      <family val="2"/>
    </font>
    <font>
      <sz val="12"/>
      <color theme="1"/>
      <name val="MS Reference Sans Serif"/>
      <family val="2"/>
    </font>
    <font>
      <b/>
      <sz val="13"/>
      <color theme="0"/>
      <name val="MS Reference Sans Serif"/>
      <family val="2"/>
    </font>
    <font>
      <b/>
      <sz val="11"/>
      <name val="MS Reference Sans Serif"/>
      <family val="2"/>
    </font>
    <font>
      <sz val="12"/>
      <color theme="1" tint="0.499984740745262"/>
      <name val="Microsoft Sans Serif"/>
      <family val="2"/>
    </font>
    <font>
      <b/>
      <vertAlign val="superscript"/>
      <sz val="14"/>
      <color theme="0"/>
      <name val="Microsoft Sans Serif"/>
      <family val="2"/>
    </font>
    <font>
      <sz val="11"/>
      <color theme="1"/>
      <name val="Microsoft Sans Serif"/>
      <family val="2"/>
    </font>
    <font>
      <vertAlign val="superscript"/>
      <sz val="11"/>
      <color theme="1"/>
      <name val="Microsoft Sans Serif"/>
      <family val="2"/>
    </font>
    <font>
      <sz val="11"/>
      <color theme="1" tint="0.14999847407452621"/>
      <name val="Microsoft Sans Serif"/>
      <family val="2"/>
    </font>
    <font>
      <sz val="11"/>
      <name val="Microsoft Sans Serif"/>
      <family val="2"/>
    </font>
    <font>
      <sz val="11"/>
      <color theme="1" tint="0.34998626667073579"/>
      <name val="Microsoft Sans Serif"/>
      <family val="2"/>
    </font>
    <font>
      <vertAlign val="superscript"/>
      <sz val="11"/>
      <color theme="1" tint="0.14996795556505021"/>
      <name val="Microsoft Sans Serif"/>
      <family val="2"/>
    </font>
    <font>
      <b/>
      <vertAlign val="superscript"/>
      <sz val="13"/>
      <color theme="0"/>
      <name val="Microsoft Sans Serif"/>
      <family val="2"/>
    </font>
    <font>
      <sz val="11"/>
      <color rgb="FF006100"/>
      <name val="Times New Roman"/>
      <family val="2"/>
      <scheme val="minor"/>
    </font>
    <font>
      <sz val="12"/>
      <color rgb="FF006100"/>
      <name val="Microsoft Sans Serif"/>
      <family val="2"/>
    </font>
    <font>
      <b/>
      <sz val="14"/>
      <name val="Microsoft Sans Serif"/>
      <family val="2"/>
    </font>
    <font>
      <b/>
      <sz val="16"/>
      <color theme="1"/>
      <name val="Microsoft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icrosoft Sans Serif"/>
      <family val="2"/>
    </font>
    <font>
      <b/>
      <vertAlign val="superscript"/>
      <sz val="14"/>
      <color indexed="9"/>
      <name val="MS Reference Sans Serif"/>
      <family val="2"/>
    </font>
    <font>
      <b/>
      <sz val="12"/>
      <color theme="1" tint="4.9989318521683403E-2"/>
      <name val="MS Reference Sans Serif"/>
      <family val="2"/>
    </font>
    <font>
      <b/>
      <sz val="12"/>
      <color theme="1"/>
      <name val="MS Reference Sans Serif"/>
      <family val="2"/>
    </font>
    <font>
      <b/>
      <sz val="11"/>
      <color theme="1"/>
      <name val="MS Reference Sans Serif"/>
      <family val="2"/>
    </font>
    <font>
      <i/>
      <sz val="12"/>
      <color theme="1"/>
      <name val="MS Reference Sans Serif"/>
      <family val="2"/>
    </font>
    <font>
      <b/>
      <sz val="11"/>
      <color theme="1" tint="0.14999847407452621"/>
      <name val="MS Reference Sans Serif"/>
      <family val="2"/>
    </font>
    <font>
      <sz val="11"/>
      <color theme="1"/>
      <name val="MS Reference Sans Serif"/>
      <family val="2"/>
    </font>
    <font>
      <vertAlign val="superscript"/>
      <sz val="11"/>
      <color theme="1"/>
      <name val="MS Reference Sans Serif"/>
      <family val="2"/>
    </font>
    <font>
      <b/>
      <vertAlign val="superscript"/>
      <sz val="14"/>
      <color indexed="9"/>
      <name val="Microsoft Sans Serif"/>
      <family val="2"/>
    </font>
    <font>
      <sz val="12"/>
      <color theme="4" tint="-0.499984740745262"/>
      <name val="Microsoft Sans Serif"/>
      <family val="2"/>
    </font>
    <font>
      <vertAlign val="superscript"/>
      <sz val="11"/>
      <name val="Microsoft Sans Serif"/>
      <family val="2"/>
    </font>
    <font>
      <sz val="10"/>
      <name val="Arial"/>
    </font>
    <font>
      <sz val="14"/>
      <name val="Microsoft Sans Serif"/>
      <family val="2"/>
    </font>
    <font>
      <b/>
      <sz val="14"/>
      <color indexed="18"/>
      <name val="Microsoft Sans Serif"/>
      <family val="2"/>
    </font>
    <font>
      <sz val="14"/>
      <color theme="0"/>
      <name val="Microsoft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0070C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0A4610"/>
        <bgColor indexed="64"/>
      </patternFill>
    </fill>
    <fill>
      <patternFill patternType="solid">
        <fgColor rgb="FF003A1A"/>
        <bgColor indexed="64"/>
      </patternFill>
    </fill>
    <fill>
      <patternFill patternType="solid">
        <fgColor rgb="FF13391F"/>
        <bgColor indexed="64"/>
      </patternFill>
    </fill>
    <fill>
      <patternFill patternType="solid">
        <fgColor rgb="FF193B19"/>
        <bgColor indexed="64"/>
      </patternFill>
    </fill>
    <fill>
      <patternFill patternType="solid">
        <fgColor rgb="FF234128"/>
        <bgColor indexed="64"/>
      </patternFill>
    </fill>
    <fill>
      <patternFill patternType="solid">
        <fgColor rgb="FF244029"/>
        <bgColor indexed="64"/>
      </patternFill>
    </fill>
    <fill>
      <patternFill patternType="solid">
        <fgColor theme="5" tint="-0.499984740745262"/>
        <bgColor indexed="64"/>
      </patternFill>
    </fill>
  </fills>
  <borders count="118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/>
      <diagonal/>
    </border>
    <border>
      <left/>
      <right/>
      <top style="hair">
        <color theme="1" tint="4.9989318521683403E-2"/>
      </top>
      <bottom/>
      <diagonal/>
    </border>
    <border>
      <left style="hair">
        <color theme="1" tint="0.14996795556505021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4.9989318521683403E-2"/>
      </bottom>
      <diagonal/>
    </border>
    <border>
      <left/>
      <right/>
      <top style="hair">
        <color theme="1" tint="0.34998626667073579"/>
      </top>
      <bottom style="hair">
        <color theme="1" tint="4.9989318521683403E-2"/>
      </bottom>
      <diagonal/>
    </border>
    <border>
      <left style="thick">
        <color theme="8" tint="-0.49998474074526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ck">
        <color theme="8" tint="-0.49998474074526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ck">
        <color theme="8" tint="-0.499984740745262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 style="thick">
        <color theme="8" tint="-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/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medium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8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4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4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1" tint="4.9989318521683403E-2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4.9989318521683403E-2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medium">
        <color theme="1" tint="4.9989318521683403E-2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4.9989318521683403E-2"/>
      </left>
      <right/>
      <top/>
      <bottom/>
      <diagonal/>
    </border>
    <border>
      <left style="medium">
        <color theme="9" tint="-0.49998474074526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theme="5" tint="-0.49998474074526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theme="5" tint="-0.49998474074526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thick">
        <color theme="8" tint="-0.49998474074526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auto="1"/>
      </left>
      <right style="thick">
        <color theme="8" tint="-0.499984740745262"/>
      </right>
      <top style="hair">
        <color theme="1" tint="4.9989318521683403E-2"/>
      </top>
      <bottom/>
      <diagonal/>
    </border>
    <border>
      <left style="medium">
        <color theme="4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3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3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4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3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theme="3" tint="-0.499984740745262"/>
      </right>
      <top style="hair">
        <color auto="1"/>
      </top>
      <bottom style="hair">
        <color auto="1"/>
      </bottom>
      <diagonal/>
    </border>
    <border>
      <left/>
      <right/>
      <top style="hair">
        <color theme="8" tint="-0.499984740745262"/>
      </top>
      <bottom style="hair">
        <color theme="8" tint="-0.499984740745262"/>
      </bottom>
      <diagonal/>
    </border>
    <border>
      <left/>
      <right style="medium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1" tint="0.14996795556505021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medium">
        <color rgb="FF0070C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rgb="FF0070C0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rgb="FF0070C0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rgb="FF0070C0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4" tint="-0.24994659260841701"/>
      </left>
      <right/>
      <top style="hair">
        <color auto="1"/>
      </top>
      <bottom style="hair">
        <color auto="1"/>
      </bottom>
      <diagonal/>
    </border>
    <border>
      <left/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 style="medium">
        <color theme="4" tint="-0.2499465926084170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4" tint="-0.2499465926084170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1" tint="4.9989318521683403E-2"/>
      </bottom>
      <diagonal/>
    </border>
    <border>
      <left style="thick">
        <color theme="9" tint="-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9" tint="-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ck">
        <color theme="9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9" tint="-0.49998474074526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 style="hair">
        <color theme="1" tint="4.9989318521683403E-2"/>
      </bottom>
      <diagonal/>
    </border>
    <border>
      <left style="thick">
        <color theme="9" tint="-0.499984740745262"/>
      </left>
      <right/>
      <top/>
      <bottom style="hair">
        <color theme="1" tint="4.9989318521683403E-2"/>
      </bottom>
      <diagonal/>
    </border>
    <border>
      <left style="thick">
        <color theme="9" tint="-0.49998474074526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ck">
        <color theme="9" tint="-0.499984740745262"/>
      </left>
      <right style="thick">
        <color theme="9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auto="1"/>
      </left>
      <right style="medium">
        <color rgb="FF0070C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 tint="0.34998626667073579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4.9989318521683403E-2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 style="hair">
        <color theme="1" tint="4.9989318521683403E-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 style="medium">
        <color theme="9" tint="-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theme="9" tint="-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4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4" tint="-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rgb="FF0070C0"/>
      </left>
      <right style="hair">
        <color theme="4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rgb="FF0070C0"/>
      </left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rgb="FF0070C0"/>
      </left>
      <right style="hair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 style="thick">
        <color theme="9" tint="-0.499984740745262"/>
      </left>
      <right/>
      <top/>
      <bottom/>
      <diagonal/>
    </border>
    <border>
      <left style="hair">
        <color theme="1" tint="4.9989318521683403E-2"/>
      </left>
      <right/>
      <top style="hair">
        <color theme="1" tint="0.499984740745262"/>
      </top>
      <bottom style="hair">
        <color theme="1" tint="0.499984740745262"/>
      </bottom>
      <diagonal/>
    </border>
  </borders>
  <cellStyleXfs count="4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1" fillId="6" borderId="0" applyNumberFormat="0" applyBorder="0" applyAlignment="0" applyProtection="0"/>
    <xf numFmtId="44" fontId="109" fillId="0" borderId="0" applyFont="0" applyFill="0" applyBorder="0" applyAlignment="0" applyProtection="0"/>
  </cellStyleXfs>
  <cellXfs count="1239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left" indent="2"/>
    </xf>
    <xf numFmtId="0" fontId="3" fillId="0" borderId="0" xfId="0" applyFont="1" applyAlignment="1">
      <alignment horizontal="left"/>
    </xf>
    <xf numFmtId="0" fontId="4" fillId="0" borderId="10" xfId="0" applyFont="1" applyBorder="1"/>
    <xf numFmtId="41" fontId="4" fillId="0" borderId="10" xfId="0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indent="1"/>
    </xf>
    <xf numFmtId="41" fontId="9" fillId="0" borderId="1" xfId="0" applyNumberFormat="1" applyFont="1" applyBorder="1"/>
    <xf numFmtId="41" fontId="9" fillId="0" borderId="1" xfId="0" applyNumberFormat="1" applyFont="1" applyBorder="1" applyAlignment="1">
      <alignment wrapText="1"/>
    </xf>
    <xf numFmtId="41" fontId="10" fillId="0" borderId="2" xfId="0" applyNumberFormat="1" applyFont="1" applyBorder="1"/>
    <xf numFmtId="41" fontId="6" fillId="0" borderId="1" xfId="0" applyNumberFormat="1" applyFont="1" applyBorder="1"/>
    <xf numFmtId="41" fontId="10" fillId="0" borderId="1" xfId="0" applyNumberFormat="1" applyFont="1" applyBorder="1"/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41" fontId="13" fillId="0" borderId="1" xfId="0" applyNumberFormat="1" applyFont="1" applyBorder="1"/>
    <xf numFmtId="0" fontId="6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left" indent="1"/>
    </xf>
    <xf numFmtId="41" fontId="11" fillId="0" borderId="1" xfId="0" applyNumberFormat="1" applyFont="1" applyFill="1" applyBorder="1" applyAlignment="1">
      <alignment horizontal="center"/>
    </xf>
    <xf numFmtId="41" fontId="11" fillId="0" borderId="2" xfId="0" applyNumberFormat="1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 indent="1"/>
    </xf>
    <xf numFmtId="41" fontId="10" fillId="0" borderId="1" xfId="0" applyNumberFormat="1" applyFont="1" applyFill="1" applyBorder="1" applyAlignment="1">
      <alignment horizontal="center"/>
    </xf>
    <xf numFmtId="41" fontId="10" fillId="0" borderId="2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19" fillId="2" borderId="1" xfId="0" applyFont="1" applyFill="1" applyBorder="1" applyAlignment="1">
      <alignment horizontal="center"/>
    </xf>
    <xf numFmtId="41" fontId="18" fillId="0" borderId="1" xfId="0" applyNumberFormat="1" applyFont="1" applyBorder="1"/>
    <xf numFmtId="0" fontId="20" fillId="0" borderId="1" xfId="0" applyFont="1" applyBorder="1" applyAlignment="1">
      <alignment horizontal="left"/>
    </xf>
    <xf numFmtId="41" fontId="2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indent="1"/>
    </xf>
    <xf numFmtId="41" fontId="22" fillId="0" borderId="1" xfId="0" applyNumberFormat="1" applyFont="1" applyBorder="1"/>
    <xf numFmtId="0" fontId="23" fillId="0" borderId="1" xfId="0" applyFont="1" applyBorder="1" applyAlignment="1">
      <alignment horizontal="left" indent="1"/>
    </xf>
    <xf numFmtId="41" fontId="9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left" indent="1"/>
    </xf>
    <xf numFmtId="41" fontId="20" fillId="0" borderId="1" xfId="0" applyNumberFormat="1" applyFont="1" applyBorder="1"/>
    <xf numFmtId="0" fontId="13" fillId="0" borderId="1" xfId="0" applyFont="1" applyBorder="1" applyAlignment="1">
      <alignment horizontal="left" indent="1"/>
    </xf>
    <xf numFmtId="41" fontId="24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20" fillId="0" borderId="1" xfId="0" applyFont="1" applyBorder="1"/>
    <xf numFmtId="0" fontId="18" fillId="0" borderId="1" xfId="0" applyFont="1" applyBorder="1"/>
    <xf numFmtId="41" fontId="11" fillId="0" borderId="1" xfId="0" applyNumberFormat="1" applyFont="1" applyBorder="1"/>
    <xf numFmtId="0" fontId="9" fillId="0" borderId="1" xfId="0" applyFont="1" applyBorder="1"/>
    <xf numFmtId="9" fontId="18" fillId="0" borderId="1" xfId="0" applyNumberFormat="1" applyFont="1" applyBorder="1"/>
    <xf numFmtId="9" fontId="6" fillId="0" borderId="1" xfId="0" applyNumberFormat="1" applyFont="1" applyBorder="1"/>
    <xf numFmtId="9" fontId="9" fillId="0" borderId="1" xfId="0" applyNumberFormat="1" applyFont="1" applyBorder="1"/>
    <xf numFmtId="9" fontId="11" fillId="0" borderId="1" xfId="0" applyNumberFormat="1" applyFont="1" applyBorder="1"/>
    <xf numFmtId="0" fontId="15" fillId="0" borderId="1" xfId="0" applyFont="1" applyFill="1" applyBorder="1" applyAlignment="1"/>
    <xf numFmtId="41" fontId="11" fillId="0" borderId="1" xfId="0" applyNumberFormat="1" applyFont="1" applyBorder="1" applyAlignment="1">
      <alignment wrapText="1"/>
    </xf>
    <xf numFmtId="41" fontId="12" fillId="0" borderId="1" xfId="0" applyNumberFormat="1" applyFont="1" applyBorder="1"/>
    <xf numFmtId="0" fontId="22" fillId="0" borderId="1" xfId="0" applyFont="1" applyBorder="1"/>
    <xf numFmtId="0" fontId="18" fillId="0" borderId="1" xfId="0" applyFont="1" applyFill="1" applyBorder="1" applyAlignment="1"/>
    <xf numFmtId="0" fontId="10" fillId="0" borderId="1" xfId="0" applyFont="1" applyBorder="1"/>
    <xf numFmtId="0" fontId="6" fillId="0" borderId="1" xfId="0" applyFont="1" applyBorder="1" applyAlignment="1">
      <alignment horizontal="left" indent="1"/>
    </xf>
    <xf numFmtId="0" fontId="6" fillId="0" borderId="1" xfId="0" applyFont="1" applyBorder="1" applyAlignment="1">
      <alignment wrapText="1"/>
    </xf>
    <xf numFmtId="0" fontId="12" fillId="0" borderId="1" xfId="0" applyFont="1" applyBorder="1"/>
    <xf numFmtId="0" fontId="6" fillId="0" borderId="5" xfId="0" applyFont="1" applyBorder="1"/>
    <xf numFmtId="0" fontId="14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left" indent="1"/>
    </xf>
    <xf numFmtId="41" fontId="11" fillId="0" borderId="5" xfId="0" applyNumberFormat="1" applyFont="1" applyBorder="1"/>
    <xf numFmtId="41" fontId="11" fillId="0" borderId="5" xfId="0" applyNumberFormat="1" applyFont="1" applyBorder="1" applyAlignment="1">
      <alignment wrapText="1"/>
    </xf>
    <xf numFmtId="0" fontId="6" fillId="0" borderId="5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41" fontId="10" fillId="0" borderId="5" xfId="0" applyNumberFormat="1" applyFont="1" applyBorder="1"/>
    <xf numFmtId="0" fontId="18" fillId="0" borderId="5" xfId="0" applyFont="1" applyBorder="1" applyAlignment="1">
      <alignment horizontal="left" indent="1"/>
    </xf>
    <xf numFmtId="0" fontId="26" fillId="0" borderId="5" xfId="0" applyFont="1" applyBorder="1"/>
    <xf numFmtId="9" fontId="11" fillId="0" borderId="5" xfId="1" applyFont="1" applyBorder="1"/>
    <xf numFmtId="41" fontId="6" fillId="0" borderId="5" xfId="0" applyNumberFormat="1" applyFont="1" applyBorder="1"/>
    <xf numFmtId="41" fontId="10" fillId="0" borderId="3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41" fontId="6" fillId="0" borderId="2" xfId="0" applyNumberFormat="1" applyFont="1" applyBorder="1"/>
    <xf numFmtId="0" fontId="6" fillId="2" borderId="1" xfId="0" applyFont="1" applyFill="1" applyBorder="1" applyAlignment="1">
      <alignment horizontal="left" indent="1"/>
    </xf>
    <xf numFmtId="0" fontId="35" fillId="0" borderId="1" xfId="0" applyFont="1" applyBorder="1" applyAlignment="1">
      <alignment horizontal="left" indent="1"/>
    </xf>
    <xf numFmtId="0" fontId="26" fillId="0" borderId="1" xfId="0" applyFont="1" applyBorder="1" applyAlignment="1">
      <alignment horizontal="left" indent="1"/>
    </xf>
    <xf numFmtId="0" fontId="26" fillId="0" borderId="1" xfId="0" applyFont="1" applyBorder="1"/>
    <xf numFmtId="41" fontId="3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7" fillId="2" borderId="4" xfId="0" applyFont="1" applyFill="1" applyBorder="1" applyAlignment="1">
      <alignment horizontal="center"/>
    </xf>
    <xf numFmtId="41" fontId="37" fillId="0" borderId="4" xfId="0" applyNumberFormat="1" applyFont="1" applyBorder="1" applyAlignment="1">
      <alignment horizontal="right"/>
    </xf>
    <xf numFmtId="41" fontId="38" fillId="0" borderId="1" xfId="0" applyNumberFormat="1" applyFont="1" applyFill="1" applyBorder="1" applyAlignment="1">
      <alignment horizontal="center"/>
    </xf>
    <xf numFmtId="41" fontId="6" fillId="0" borderId="2" xfId="0" applyNumberFormat="1" applyFont="1" applyBorder="1" applyAlignment="1">
      <alignment horizontal="right"/>
    </xf>
    <xf numFmtId="41" fontId="26" fillId="0" borderId="4" xfId="0" applyNumberFormat="1" applyFont="1" applyBorder="1"/>
    <xf numFmtId="41" fontId="26" fillId="2" borderId="4" xfId="0" applyNumberFormat="1" applyFont="1" applyFill="1" applyBorder="1"/>
    <xf numFmtId="41" fontId="39" fillId="0" borderId="1" xfId="0" applyNumberFormat="1" applyFont="1" applyFill="1" applyBorder="1" applyAlignment="1">
      <alignment horizontal="center"/>
    </xf>
    <xf numFmtId="41" fontId="39" fillId="0" borderId="2" xfId="0" applyNumberFormat="1" applyFont="1" applyFill="1" applyBorder="1" applyAlignment="1">
      <alignment horizontal="center"/>
    </xf>
    <xf numFmtId="41" fontId="41" fillId="0" borderId="4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41" fontId="10" fillId="0" borderId="2" xfId="0" applyNumberFormat="1" applyFont="1" applyFill="1" applyBorder="1"/>
    <xf numFmtId="0" fontId="11" fillId="2" borderId="1" xfId="0" applyFont="1" applyFill="1" applyBorder="1" applyAlignment="1">
      <alignment horizontal="left" indent="1"/>
    </xf>
    <xf numFmtId="9" fontId="11" fillId="0" borderId="2" xfId="0" applyNumberFormat="1" applyFont="1" applyFill="1" applyBorder="1"/>
    <xf numFmtId="0" fontId="6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1" fontId="11" fillId="0" borderId="2" xfId="0" applyNumberFormat="1" applyFont="1" applyBorder="1"/>
    <xf numFmtId="0" fontId="9" fillId="2" borderId="1" xfId="0" applyFont="1" applyFill="1" applyBorder="1" applyAlignment="1">
      <alignment horizontal="left" indent="1"/>
    </xf>
    <xf numFmtId="9" fontId="6" fillId="0" borderId="2" xfId="0" applyNumberFormat="1" applyFont="1" applyBorder="1"/>
    <xf numFmtId="0" fontId="14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41" fontId="10" fillId="0" borderId="2" xfId="0" applyNumberFormat="1" applyFont="1" applyBorder="1" applyAlignment="1">
      <alignment horizontal="center" wrapText="1"/>
    </xf>
    <xf numFmtId="41" fontId="17" fillId="0" borderId="1" xfId="0" applyNumberFormat="1" applyFont="1" applyBorder="1" applyAlignment="1">
      <alignment horizontal="center"/>
    </xf>
    <xf numFmtId="0" fontId="35" fillId="0" borderId="1" xfId="0" applyFont="1" applyBorder="1"/>
    <xf numFmtId="41" fontId="12" fillId="2" borderId="1" xfId="0" applyNumberFormat="1" applyFont="1" applyFill="1" applyBorder="1"/>
    <xf numFmtId="9" fontId="6" fillId="0" borderId="2" xfId="1" applyFont="1" applyBorder="1"/>
    <xf numFmtId="10" fontId="6" fillId="0" borderId="1" xfId="0" applyNumberFormat="1" applyFont="1" applyBorder="1"/>
    <xf numFmtId="10" fontId="18" fillId="0" borderId="1" xfId="0" applyNumberFormat="1" applyFont="1" applyBorder="1"/>
    <xf numFmtId="41" fontId="6" fillId="0" borderId="1" xfId="0" applyNumberFormat="1" applyFont="1" applyFill="1" applyBorder="1"/>
    <xf numFmtId="41" fontId="18" fillId="0" borderId="2" xfId="0" applyNumberFormat="1" applyFont="1" applyBorder="1"/>
    <xf numFmtId="0" fontId="18" fillId="0" borderId="1" xfId="0" applyFont="1" applyBorder="1" applyAlignment="1">
      <alignment horizontal="left"/>
    </xf>
    <xf numFmtId="1" fontId="18" fillId="0" borderId="1" xfId="0" applyNumberFormat="1" applyFont="1" applyBorder="1"/>
    <xf numFmtId="0" fontId="14" fillId="0" borderId="4" xfId="0" applyFont="1" applyFill="1" applyBorder="1" applyAlignment="1" applyProtection="1">
      <alignment horizontal="center"/>
      <protection locked="0"/>
    </xf>
    <xf numFmtId="41" fontId="34" fillId="2" borderId="4" xfId="0" applyNumberFormat="1" applyFont="1" applyFill="1" applyBorder="1" applyAlignment="1">
      <alignment horizontal="right"/>
    </xf>
    <xf numFmtId="0" fontId="6" fillId="0" borderId="4" xfId="0" applyFont="1" applyFill="1" applyBorder="1"/>
    <xf numFmtId="41" fontId="12" fillId="0" borderId="4" xfId="0" applyNumberFormat="1" applyFont="1" applyBorder="1" applyAlignment="1">
      <alignment horizontal="right"/>
    </xf>
    <xf numFmtId="41" fontId="12" fillId="0" borderId="4" xfId="0" applyNumberFormat="1" applyFont="1" applyBorder="1"/>
    <xf numFmtId="41" fontId="12" fillId="2" borderId="4" xfId="0" applyNumberFormat="1" applyFont="1" applyFill="1" applyBorder="1"/>
    <xf numFmtId="9" fontId="13" fillId="0" borderId="4" xfId="0" applyNumberFormat="1" applyFont="1" applyBorder="1"/>
    <xf numFmtId="0" fontId="31" fillId="0" borderId="2" xfId="0" applyFont="1" applyFill="1" applyBorder="1" applyAlignment="1">
      <alignment horizontal="center"/>
    </xf>
    <xf numFmtId="0" fontId="6" fillId="0" borderId="28" xfId="0" applyFont="1" applyBorder="1"/>
    <xf numFmtId="0" fontId="36" fillId="0" borderId="28" xfId="0" applyFont="1" applyBorder="1"/>
    <xf numFmtId="41" fontId="9" fillId="0" borderId="28" xfId="0" applyNumberFormat="1" applyFont="1" applyBorder="1"/>
    <xf numFmtId="9" fontId="13" fillId="0" borderId="28" xfId="0" applyNumberFormat="1" applyFont="1" applyBorder="1"/>
    <xf numFmtId="0" fontId="13" fillId="0" borderId="28" xfId="0" applyFont="1" applyBorder="1" applyAlignment="1">
      <alignment horizontal="left"/>
    </xf>
    <xf numFmtId="0" fontId="13" fillId="0" borderId="28" xfId="0" applyFont="1" applyBorder="1"/>
    <xf numFmtId="164" fontId="13" fillId="0" borderId="28" xfId="0" applyNumberFormat="1" applyFont="1" applyBorder="1"/>
    <xf numFmtId="0" fontId="26" fillId="0" borderId="28" xfId="0" applyFont="1" applyBorder="1"/>
    <xf numFmtId="0" fontId="31" fillId="0" borderId="28" xfId="0" applyFont="1" applyFill="1" applyBorder="1" applyAlignment="1"/>
    <xf numFmtId="0" fontId="19" fillId="2" borderId="28" xfId="0" applyFont="1" applyFill="1" applyBorder="1" applyAlignment="1">
      <alignment horizontal="center"/>
    </xf>
    <xf numFmtId="0" fontId="19" fillId="2" borderId="28" xfId="0" applyFont="1" applyFill="1" applyBorder="1" applyAlignment="1"/>
    <xf numFmtId="41" fontId="42" fillId="0" borderId="28" xfId="0" applyNumberFormat="1" applyFont="1" applyBorder="1" applyAlignment="1">
      <alignment horizontal="right"/>
    </xf>
    <xf numFmtId="41" fontId="6" fillId="0" borderId="28" xfId="0" applyNumberFormat="1" applyFont="1" applyBorder="1"/>
    <xf numFmtId="41" fontId="42" fillId="0" borderId="28" xfId="0" applyNumberFormat="1" applyFont="1" applyBorder="1"/>
    <xf numFmtId="41" fontId="18" fillId="0" borderId="28" xfId="0" applyNumberFormat="1" applyFont="1" applyBorder="1"/>
    <xf numFmtId="0" fontId="43" fillId="0" borderId="28" xfId="0" applyFont="1" applyBorder="1"/>
    <xf numFmtId="0" fontId="26" fillId="0" borderId="28" xfId="0" applyFont="1" applyBorder="1" applyAlignment="1">
      <alignment horizontal="left" indent="1"/>
    </xf>
    <xf numFmtId="41" fontId="21" fillId="0" borderId="28" xfId="0" applyNumberFormat="1" applyFont="1" applyBorder="1"/>
    <xf numFmtId="9" fontId="44" fillId="0" borderId="28" xfId="0" applyNumberFormat="1" applyFont="1" applyBorder="1"/>
    <xf numFmtId="0" fontId="7" fillId="2" borderId="28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right"/>
    </xf>
    <xf numFmtId="41" fontId="20" fillId="0" borderId="28" xfId="0" applyNumberFormat="1" applyFont="1" applyBorder="1"/>
    <xf numFmtId="9" fontId="20" fillId="0" borderId="28" xfId="0" applyNumberFormat="1" applyFont="1" applyBorder="1"/>
    <xf numFmtId="41" fontId="40" fillId="0" borderId="28" xfId="0" applyNumberFormat="1" applyFont="1" applyBorder="1"/>
    <xf numFmtId="41" fontId="38" fillId="0" borderId="28" xfId="0" applyNumberFormat="1" applyFont="1" applyBorder="1"/>
    <xf numFmtId="41" fontId="44" fillId="0" borderId="28" xfId="0" applyNumberFormat="1" applyFont="1" applyBorder="1"/>
    <xf numFmtId="41" fontId="45" fillId="0" borderId="28" xfId="0" applyNumberFormat="1" applyFont="1" applyBorder="1"/>
    <xf numFmtId="0" fontId="11" fillId="0" borderId="28" xfId="0" applyFont="1" applyBorder="1" applyAlignment="1">
      <alignment horizontal="left" indent="1"/>
    </xf>
    <xf numFmtId="0" fontId="18" fillId="0" borderId="28" xfId="0" applyFont="1" applyBorder="1"/>
    <xf numFmtId="0" fontId="18" fillId="0" borderId="28" xfId="0" applyFont="1" applyBorder="1" applyAlignment="1">
      <alignment horizontal="left" indent="1"/>
    </xf>
    <xf numFmtId="41" fontId="11" fillId="0" borderId="28" xfId="0" applyNumberFormat="1" applyFont="1" applyBorder="1"/>
    <xf numFmtId="41" fontId="11" fillId="0" borderId="28" xfId="0" applyNumberFormat="1" applyFont="1" applyFill="1" applyBorder="1"/>
    <xf numFmtId="41" fontId="10" fillId="0" borderId="28" xfId="0" applyNumberFormat="1" applyFont="1" applyBorder="1" applyAlignment="1">
      <alignment horizontal="center" wrapText="1"/>
    </xf>
    <xf numFmtId="41" fontId="10" fillId="0" borderId="29" xfId="0" applyNumberFormat="1" applyFont="1" applyBorder="1" applyAlignment="1">
      <alignment horizontal="center" wrapText="1"/>
    </xf>
    <xf numFmtId="0" fontId="10" fillId="0" borderId="28" xfId="0" applyFont="1" applyBorder="1" applyAlignment="1">
      <alignment horizontal="left" indent="1"/>
    </xf>
    <xf numFmtId="41" fontId="11" fillId="0" borderId="29" xfId="0" applyNumberFormat="1" applyFont="1" applyBorder="1"/>
    <xf numFmtId="41" fontId="10" fillId="0" borderId="28" xfId="0" applyNumberFormat="1" applyFont="1" applyBorder="1"/>
    <xf numFmtId="41" fontId="10" fillId="0" borderId="29" xfId="0" applyNumberFormat="1" applyFont="1" applyBorder="1"/>
    <xf numFmtId="0" fontId="11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41" fontId="11" fillId="0" borderId="41" xfId="0" applyNumberFormat="1" applyFont="1" applyBorder="1"/>
    <xf numFmtId="41" fontId="18" fillId="0" borderId="41" xfId="0" applyNumberFormat="1" applyFont="1" applyBorder="1"/>
    <xf numFmtId="41" fontId="18" fillId="0" borderId="29" xfId="0" applyNumberFormat="1" applyFont="1" applyBorder="1"/>
    <xf numFmtId="41" fontId="10" fillId="0" borderId="41" xfId="0" applyNumberFormat="1" applyFont="1" applyFill="1" applyBorder="1" applyAlignment="1">
      <alignment horizontal="right" wrapText="1"/>
    </xf>
    <xf numFmtId="41" fontId="11" fillId="0" borderId="30" xfId="0" applyNumberFormat="1" applyFont="1" applyBorder="1"/>
    <xf numFmtId="41" fontId="10" fillId="0" borderId="30" xfId="0" applyNumberFormat="1" applyFont="1" applyBorder="1"/>
    <xf numFmtId="0" fontId="10" fillId="0" borderId="41" xfId="0" applyFont="1" applyBorder="1" applyAlignment="1">
      <alignment horizontal="center" wrapText="1"/>
    </xf>
    <xf numFmtId="41" fontId="10" fillId="0" borderId="41" xfId="0" applyNumberFormat="1" applyFont="1" applyBorder="1"/>
    <xf numFmtId="41" fontId="11" fillId="0" borderId="38" xfId="0" applyNumberFormat="1" applyFont="1" applyBorder="1"/>
    <xf numFmtId="41" fontId="10" fillId="0" borderId="38" xfId="0" applyNumberFormat="1" applyFont="1" applyBorder="1"/>
    <xf numFmtId="0" fontId="6" fillId="0" borderId="31" xfId="0" applyFont="1" applyBorder="1"/>
    <xf numFmtId="0" fontId="47" fillId="0" borderId="31" xfId="0" applyFont="1" applyBorder="1" applyAlignment="1">
      <alignment horizontal="left" indent="2"/>
    </xf>
    <xf numFmtId="0" fontId="48" fillId="0" borderId="31" xfId="0" applyFont="1" applyBorder="1"/>
    <xf numFmtId="0" fontId="11" fillId="0" borderId="31" xfId="0" applyFont="1" applyBorder="1" applyAlignment="1">
      <alignment horizontal="left" indent="1"/>
    </xf>
    <xf numFmtId="41" fontId="11" fillId="0" borderId="31" xfId="0" applyNumberFormat="1" applyFont="1" applyBorder="1"/>
    <xf numFmtId="41" fontId="11" fillId="0" borderId="31" xfId="0" applyNumberFormat="1" applyFont="1" applyFill="1" applyBorder="1"/>
    <xf numFmtId="41" fontId="10" fillId="0" borderId="33" xfId="0" applyNumberFormat="1" applyFont="1" applyBorder="1"/>
    <xf numFmtId="41" fontId="49" fillId="0" borderId="31" xfId="0" applyNumberFormat="1" applyFont="1" applyBorder="1"/>
    <xf numFmtId="0" fontId="10" fillId="0" borderId="31" xfId="0" applyFont="1" applyBorder="1" applyAlignment="1">
      <alignment horizontal="left" indent="1"/>
    </xf>
    <xf numFmtId="41" fontId="10" fillId="0" borderId="31" xfId="0" applyNumberFormat="1" applyFont="1" applyBorder="1"/>
    <xf numFmtId="41" fontId="6" fillId="0" borderId="31" xfId="0" applyNumberFormat="1" applyFont="1" applyBorder="1"/>
    <xf numFmtId="0" fontId="11" fillId="0" borderId="31" xfId="0" applyFont="1" applyFill="1" applyBorder="1"/>
    <xf numFmtId="9" fontId="10" fillId="0" borderId="33" xfId="0" applyNumberFormat="1" applyFont="1" applyBorder="1"/>
    <xf numFmtId="9" fontId="6" fillId="0" borderId="31" xfId="0" applyNumberFormat="1" applyFont="1" applyBorder="1"/>
    <xf numFmtId="0" fontId="52" fillId="0" borderId="31" xfId="0" applyFont="1" applyBorder="1" applyAlignment="1">
      <alignment horizontal="left"/>
    </xf>
    <xf numFmtId="9" fontId="18" fillId="0" borderId="31" xfId="0" applyNumberFormat="1" applyFont="1" applyBorder="1"/>
    <xf numFmtId="0" fontId="18" fillId="0" borderId="31" xfId="0" applyFont="1" applyBorder="1"/>
    <xf numFmtId="41" fontId="34" fillId="0" borderId="31" xfId="0" applyNumberFormat="1" applyFont="1" applyBorder="1" applyAlignment="1">
      <alignment horizontal="left" indent="1"/>
    </xf>
    <xf numFmtId="0" fontId="53" fillId="0" borderId="31" xfId="0" applyFont="1" applyBorder="1" applyAlignment="1">
      <alignment horizontal="left" indent="1"/>
    </xf>
    <xf numFmtId="41" fontId="54" fillId="0" borderId="31" xfId="0" applyNumberFormat="1" applyFont="1" applyBorder="1" applyAlignment="1">
      <alignment horizontal="right"/>
    </xf>
    <xf numFmtId="0" fontId="46" fillId="0" borderId="31" xfId="0" applyFont="1" applyBorder="1"/>
    <xf numFmtId="0" fontId="55" fillId="0" borderId="31" xfId="0" applyFont="1" applyBorder="1" applyAlignment="1">
      <alignment horizontal="left" indent="1"/>
    </xf>
    <xf numFmtId="41" fontId="34" fillId="0" borderId="31" xfId="0" applyNumberFormat="1" applyFont="1" applyBorder="1"/>
    <xf numFmtId="41" fontId="11" fillId="0" borderId="32" xfId="0" applyNumberFormat="1" applyFont="1" applyBorder="1"/>
    <xf numFmtId="41" fontId="10" fillId="0" borderId="32" xfId="0" applyNumberFormat="1" applyFont="1" applyBorder="1"/>
    <xf numFmtId="41" fontId="10" fillId="0" borderId="44" xfId="0" applyNumberFormat="1" applyFont="1" applyBorder="1"/>
    <xf numFmtId="0" fontId="9" fillId="0" borderId="9" xfId="0" applyFont="1" applyBorder="1"/>
    <xf numFmtId="0" fontId="9" fillId="2" borderId="9" xfId="0" applyFont="1" applyFill="1" applyBorder="1" applyAlignment="1"/>
    <xf numFmtId="0" fontId="20" fillId="0" borderId="9" xfId="0" applyFont="1" applyBorder="1"/>
    <xf numFmtId="4" fontId="9" fillId="0" borderId="9" xfId="0" applyNumberFormat="1" applyFont="1" applyFill="1" applyBorder="1" applyAlignment="1">
      <alignment horizontal="left"/>
    </xf>
    <xf numFmtId="3" fontId="9" fillId="0" borderId="9" xfId="0" applyNumberFormat="1" applyFont="1" applyBorder="1"/>
    <xf numFmtId="3" fontId="6" fillId="0" borderId="9" xfId="0" applyNumberFormat="1" applyFont="1" applyFill="1" applyBorder="1" applyAlignment="1">
      <alignment horizontal="left" vertical="top" wrapText="1" indent="1"/>
    </xf>
    <xf numFmtId="41" fontId="9" fillId="0" borderId="14" xfId="0" applyNumberFormat="1" applyFont="1" applyFill="1" applyBorder="1" applyAlignment="1">
      <alignment vertical="center" wrapText="1"/>
    </xf>
    <xf numFmtId="41" fontId="9" fillId="0" borderId="45" xfId="0" applyNumberFormat="1" applyFont="1" applyFill="1" applyBorder="1"/>
    <xf numFmtId="41" fontId="9" fillId="0" borderId="15" xfId="0" applyNumberFormat="1" applyFont="1" applyBorder="1" applyProtection="1">
      <protection locked="0"/>
    </xf>
    <xf numFmtId="3" fontId="6" fillId="2" borderId="9" xfId="0" applyNumberFormat="1" applyFont="1" applyFill="1" applyBorder="1" applyAlignment="1">
      <alignment horizontal="left" vertical="top" wrapText="1" indent="1"/>
    </xf>
    <xf numFmtId="41" fontId="9" fillId="2" borderId="14" xfId="0" applyNumberFormat="1" applyFont="1" applyFill="1" applyBorder="1" applyAlignment="1">
      <alignment vertical="center" wrapText="1"/>
    </xf>
    <xf numFmtId="41" fontId="9" fillId="2" borderId="15" xfId="0" applyNumberFormat="1" applyFont="1" applyFill="1" applyBorder="1" applyProtection="1">
      <protection locked="0"/>
    </xf>
    <xf numFmtId="3" fontId="6" fillId="0" borderId="9" xfId="0" applyNumberFormat="1" applyFont="1" applyFill="1" applyBorder="1" applyAlignment="1">
      <alignment horizontal="left" vertical="top" indent="1"/>
    </xf>
    <xf numFmtId="41" fontId="9" fillId="0" borderId="9" xfId="0" applyNumberFormat="1" applyFont="1" applyBorder="1"/>
    <xf numFmtId="9" fontId="9" fillId="0" borderId="9" xfId="0" applyNumberFormat="1" applyFont="1" applyBorder="1"/>
    <xf numFmtId="41" fontId="13" fillId="0" borderId="9" xfId="0" applyNumberFormat="1" applyFont="1" applyFill="1" applyBorder="1"/>
    <xf numFmtId="0" fontId="20" fillId="0" borderId="9" xfId="0" applyFont="1" applyFill="1" applyBorder="1" applyAlignment="1"/>
    <xf numFmtId="3" fontId="20" fillId="0" borderId="9" xfId="0" applyNumberFormat="1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41" fontId="9" fillId="0" borderId="9" xfId="0" applyNumberFormat="1" applyFont="1" applyBorder="1" applyAlignment="1"/>
    <xf numFmtId="41" fontId="20" fillId="0" borderId="9" xfId="0" applyNumberFormat="1" applyFont="1" applyBorder="1" applyAlignment="1"/>
    <xf numFmtId="9" fontId="9" fillId="0" borderId="9" xfId="0" applyNumberFormat="1" applyFont="1" applyBorder="1" applyAlignment="1"/>
    <xf numFmtId="0" fontId="9" fillId="0" borderId="9" xfId="0" applyFont="1" applyBorder="1" applyAlignment="1"/>
    <xf numFmtId="41" fontId="9" fillId="2" borderId="9" xfId="0" applyNumberFormat="1" applyFont="1" applyFill="1" applyBorder="1" applyAlignment="1"/>
    <xf numFmtId="0" fontId="9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9" fillId="2" borderId="9" xfId="0" applyFont="1" applyFill="1" applyBorder="1" applyAlignment="1">
      <alignment horizontal="left" indent="1"/>
    </xf>
    <xf numFmtId="10" fontId="9" fillId="0" borderId="9" xfId="0" applyNumberFormat="1" applyFont="1" applyBorder="1"/>
    <xf numFmtId="0" fontId="13" fillId="0" borderId="9" xfId="0" applyFont="1" applyBorder="1" applyAlignment="1">
      <alignment horizontal="left" indent="1"/>
    </xf>
    <xf numFmtId="0" fontId="9" fillId="0" borderId="15" xfId="0" applyFont="1" applyBorder="1"/>
    <xf numFmtId="41" fontId="18" fillId="0" borderId="14" xfId="0" applyNumberFormat="1" applyFont="1" applyFill="1" applyBorder="1"/>
    <xf numFmtId="41" fontId="18" fillId="0" borderId="45" xfId="0" applyNumberFormat="1" applyFont="1" applyFill="1" applyBorder="1"/>
    <xf numFmtId="41" fontId="18" fillId="0" borderId="46" xfId="0" applyNumberFormat="1" applyFont="1" applyFill="1" applyBorder="1"/>
    <xf numFmtId="41" fontId="18" fillId="0" borderId="15" xfId="0" applyNumberFormat="1" applyFont="1" applyFill="1" applyBorder="1" applyProtection="1">
      <protection locked="0"/>
    </xf>
    <xf numFmtId="0" fontId="6" fillId="0" borderId="9" xfId="0" applyFont="1" applyBorder="1"/>
    <xf numFmtId="0" fontId="18" fillId="0" borderId="9" xfId="0" applyFont="1" applyBorder="1" applyAlignment="1">
      <alignment horizontal="left" indent="1"/>
    </xf>
    <xf numFmtId="41" fontId="6" fillId="0" borderId="9" xfId="0" applyNumberFormat="1" applyFont="1" applyBorder="1"/>
    <xf numFmtId="41" fontId="6" fillId="0" borderId="14" xfId="0" applyNumberFormat="1" applyFont="1" applyBorder="1"/>
    <xf numFmtId="41" fontId="6" fillId="2" borderId="9" xfId="0" applyNumberFormat="1" applyFont="1" applyFill="1" applyBorder="1"/>
    <xf numFmtId="41" fontId="6" fillId="2" borderId="14" xfId="0" applyNumberFormat="1" applyFont="1" applyFill="1" applyBorder="1"/>
    <xf numFmtId="41" fontId="18" fillId="0" borderId="9" xfId="0" applyNumberFormat="1" applyFont="1" applyBorder="1"/>
    <xf numFmtId="41" fontId="18" fillId="0" borderId="14" xfId="0" applyNumberFormat="1" applyFont="1" applyBorder="1"/>
    <xf numFmtId="0" fontId="6" fillId="0" borderId="9" xfId="0" applyFont="1" applyBorder="1" applyAlignment="1">
      <alignment horizontal="left" indent="1"/>
    </xf>
    <xf numFmtId="0" fontId="6" fillId="2" borderId="9" xfId="0" applyFont="1" applyFill="1" applyBorder="1" applyAlignment="1">
      <alignment horizontal="left" indent="1"/>
    </xf>
    <xf numFmtId="0" fontId="11" fillId="0" borderId="9" xfId="0" applyFont="1" applyBorder="1" applyAlignment="1">
      <alignment horizontal="left" indent="1"/>
    </xf>
    <xf numFmtId="41" fontId="11" fillId="0" borderId="9" xfId="0" applyNumberFormat="1" applyFont="1" applyBorder="1"/>
    <xf numFmtId="41" fontId="11" fillId="0" borderId="14" xfId="0" applyNumberFormat="1" applyFont="1" applyBorder="1"/>
    <xf numFmtId="41" fontId="11" fillId="0" borderId="15" xfId="0" applyNumberFormat="1" applyFont="1" applyBorder="1"/>
    <xf numFmtId="0" fontId="11" fillId="2" borderId="9" xfId="0" applyFont="1" applyFill="1" applyBorder="1" applyAlignment="1">
      <alignment horizontal="left" indent="1"/>
    </xf>
    <xf numFmtId="0" fontId="10" fillId="0" borderId="9" xfId="0" applyFont="1" applyBorder="1" applyAlignment="1">
      <alignment horizontal="left" indent="1"/>
    </xf>
    <xf numFmtId="41" fontId="10" fillId="0" borderId="9" xfId="0" applyNumberFormat="1" applyFont="1" applyBorder="1"/>
    <xf numFmtId="41" fontId="10" fillId="0" borderId="14" xfId="0" applyNumberFormat="1" applyFont="1" applyBorder="1"/>
    <xf numFmtId="41" fontId="10" fillId="0" borderId="15" xfId="0" applyNumberFormat="1" applyFont="1" applyBorder="1"/>
    <xf numFmtId="0" fontId="6" fillId="0" borderId="15" xfId="0" applyFont="1" applyBorder="1"/>
    <xf numFmtId="0" fontId="18" fillId="0" borderId="15" xfId="0" applyFont="1" applyBorder="1" applyAlignment="1">
      <alignment horizontal="right"/>
    </xf>
    <xf numFmtId="41" fontId="11" fillId="2" borderId="15" xfId="0" applyNumberFormat="1" applyFont="1" applyFill="1" applyBorder="1"/>
    <xf numFmtId="0" fontId="11" fillId="0" borderId="15" xfId="0" applyFont="1" applyBorder="1"/>
    <xf numFmtId="0" fontId="12" fillId="0" borderId="9" xfId="0" applyFont="1" applyBorder="1"/>
    <xf numFmtId="9" fontId="11" fillId="0" borderId="9" xfId="1" applyFont="1" applyBorder="1"/>
    <xf numFmtId="0" fontId="9" fillId="0" borderId="14" xfId="0" applyFont="1" applyBorder="1"/>
    <xf numFmtId="41" fontId="11" fillId="0" borderId="45" xfId="0" applyNumberFormat="1" applyFont="1" applyBorder="1"/>
    <xf numFmtId="41" fontId="10" fillId="0" borderId="45" xfId="0" applyNumberFormat="1" applyFont="1" applyBorder="1"/>
    <xf numFmtId="0" fontId="9" fillId="0" borderId="45" xfId="0" applyFont="1" applyBorder="1"/>
    <xf numFmtId="41" fontId="10" fillId="2" borderId="45" xfId="0" applyNumberFormat="1" applyFont="1" applyFill="1" applyBorder="1"/>
    <xf numFmtId="9" fontId="11" fillId="0" borderId="45" xfId="1" applyFont="1" applyBorder="1"/>
    <xf numFmtId="0" fontId="11" fillId="0" borderId="45" xfId="0" applyFont="1" applyBorder="1"/>
    <xf numFmtId="0" fontId="11" fillId="0" borderId="9" xfId="0" applyFont="1" applyBorder="1"/>
    <xf numFmtId="41" fontId="11" fillId="2" borderId="9" xfId="0" applyNumberFormat="1" applyFont="1" applyFill="1" applyBorder="1"/>
    <xf numFmtId="41" fontId="11" fillId="2" borderId="14" xfId="0" applyNumberFormat="1" applyFont="1" applyFill="1" applyBorder="1"/>
    <xf numFmtId="41" fontId="18" fillId="0" borderId="45" xfId="0" applyNumberFormat="1" applyFont="1" applyBorder="1"/>
    <xf numFmtId="9" fontId="11" fillId="0" borderId="14" xfId="1" applyFont="1" applyBorder="1"/>
    <xf numFmtId="0" fontId="56" fillId="0" borderId="10" xfId="0" applyFont="1" applyBorder="1"/>
    <xf numFmtId="0" fontId="56" fillId="0" borderId="10" xfId="0" applyFont="1" applyBorder="1" applyAlignment="1">
      <alignment horizontal="center"/>
    </xf>
    <xf numFmtId="0" fontId="59" fillId="0" borderId="10" xfId="0" applyFont="1" applyBorder="1"/>
    <xf numFmtId="0" fontId="59" fillId="0" borderId="10" xfId="0" applyFont="1" applyBorder="1" applyAlignment="1">
      <alignment horizontal="left" indent="1"/>
    </xf>
    <xf numFmtId="0" fontId="58" fillId="0" borderId="10" xfId="0" applyFont="1" applyBorder="1" applyAlignment="1">
      <alignment horizontal="left" indent="1"/>
    </xf>
    <xf numFmtId="41" fontId="58" fillId="0" borderId="10" xfId="0" applyNumberFormat="1" applyFont="1" applyBorder="1"/>
    <xf numFmtId="41" fontId="59" fillId="0" borderId="10" xfId="0" applyNumberFormat="1" applyFont="1" applyBorder="1"/>
    <xf numFmtId="41" fontId="60" fillId="0" borderId="10" xfId="0" applyNumberFormat="1" applyFont="1" applyFill="1" applyBorder="1" applyAlignment="1">
      <alignment vertical="center"/>
    </xf>
    <xf numFmtId="0" fontId="60" fillId="0" borderId="10" xfId="0" applyFont="1" applyBorder="1"/>
    <xf numFmtId="0" fontId="56" fillId="0" borderId="10" xfId="0" applyFont="1" applyBorder="1" applyAlignment="1"/>
    <xf numFmtId="0" fontId="62" fillId="2" borderId="10" xfId="0" applyFont="1" applyFill="1" applyBorder="1" applyAlignment="1">
      <alignment horizontal="center"/>
    </xf>
    <xf numFmtId="0" fontId="63" fillId="0" borderId="10" xfId="0" applyFont="1" applyBorder="1" applyAlignment="1"/>
    <xf numFmtId="0" fontId="63" fillId="0" borderId="10" xfId="0" applyFont="1" applyBorder="1"/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 horizontal="right"/>
    </xf>
    <xf numFmtId="0" fontId="58" fillId="0" borderId="10" xfId="0" applyFont="1" applyBorder="1"/>
    <xf numFmtId="41" fontId="58" fillId="0" borderId="11" xfId="0" applyNumberFormat="1" applyFont="1" applyBorder="1"/>
    <xf numFmtId="41" fontId="64" fillId="0" borderId="10" xfId="0" applyNumberFormat="1" applyFont="1" applyBorder="1"/>
    <xf numFmtId="41" fontId="60" fillId="0" borderId="25" xfId="0" applyNumberFormat="1" applyFont="1" applyBorder="1"/>
    <xf numFmtId="41" fontId="60" fillId="0" borderId="10" xfId="0" applyNumberFormat="1" applyFont="1" applyBorder="1"/>
    <xf numFmtId="0" fontId="65" fillId="0" borderId="10" xfId="0" applyFont="1" applyBorder="1"/>
    <xf numFmtId="9" fontId="59" fillId="0" borderId="11" xfId="0" applyNumberFormat="1" applyFont="1" applyBorder="1"/>
    <xf numFmtId="9" fontId="66" fillId="0" borderId="10" xfId="0" applyNumberFormat="1" applyFont="1" applyBorder="1"/>
    <xf numFmtId="41" fontId="59" fillId="0" borderId="25" xfId="0" applyNumberFormat="1" applyFont="1" applyBorder="1"/>
    <xf numFmtId="41" fontId="59" fillId="0" borderId="10" xfId="0" applyNumberFormat="1" applyFont="1" applyBorder="1" applyAlignment="1">
      <alignment wrapText="1"/>
    </xf>
    <xf numFmtId="0" fontId="59" fillId="0" borderId="10" xfId="0" applyNumberFormat="1" applyFont="1" applyBorder="1"/>
    <xf numFmtId="0" fontId="56" fillId="0" borderId="10" xfId="0" applyNumberFormat="1" applyFont="1" applyBorder="1"/>
    <xf numFmtId="41" fontId="58" fillId="0" borderId="10" xfId="0" applyNumberFormat="1" applyFont="1" applyFill="1" applyBorder="1" applyAlignment="1">
      <alignment horizontal="right"/>
    </xf>
    <xf numFmtId="9" fontId="58" fillId="0" borderId="10" xfId="0" applyNumberFormat="1" applyFont="1" applyBorder="1"/>
    <xf numFmtId="9" fontId="59" fillId="0" borderId="10" xfId="0" applyNumberFormat="1" applyFont="1" applyBorder="1"/>
    <xf numFmtId="0" fontId="69" fillId="0" borderId="10" xfId="0" applyFont="1" applyBorder="1" applyAlignment="1">
      <alignment horizontal="left" indent="3"/>
    </xf>
    <xf numFmtId="41" fontId="69" fillId="0" borderId="10" xfId="0" applyNumberFormat="1" applyFont="1" applyBorder="1"/>
    <xf numFmtId="0" fontId="69" fillId="0" borderId="10" xfId="0" applyFont="1" applyBorder="1" applyAlignment="1">
      <alignment horizontal="center"/>
    </xf>
    <xf numFmtId="0" fontId="69" fillId="0" borderId="10" xfId="0" applyFont="1" applyBorder="1"/>
    <xf numFmtId="9" fontId="69" fillId="0" borderId="10" xfId="1" applyFont="1" applyBorder="1"/>
    <xf numFmtId="41" fontId="69" fillId="0" borderId="10" xfId="0" applyNumberFormat="1" applyFont="1" applyFill="1" applyBorder="1" applyAlignment="1">
      <alignment horizontal="right"/>
    </xf>
    <xf numFmtId="41" fontId="67" fillId="0" borderId="10" xfId="0" applyNumberFormat="1" applyFont="1" applyBorder="1"/>
    <xf numFmtId="0" fontId="67" fillId="0" borderId="10" xfId="0" applyFont="1" applyBorder="1"/>
    <xf numFmtId="9" fontId="67" fillId="0" borderId="10" xfId="1" applyFont="1" applyBorder="1"/>
    <xf numFmtId="0" fontId="60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indent="1"/>
    </xf>
    <xf numFmtId="41" fontId="58" fillId="0" borderId="10" xfId="0" applyNumberFormat="1" applyFont="1" applyFill="1" applyBorder="1"/>
    <xf numFmtId="10" fontId="59" fillId="0" borderId="10" xfId="0" applyNumberFormat="1" applyFont="1" applyBorder="1"/>
    <xf numFmtId="0" fontId="60" fillId="0" borderId="10" xfId="0" applyFont="1" applyBorder="1" applyAlignment="1">
      <alignment horizontal="left" indent="1"/>
    </xf>
    <xf numFmtId="0" fontId="61" fillId="0" borderId="10" xfId="0" applyFont="1" applyBorder="1" applyAlignment="1">
      <alignment horizontal="left" indent="1"/>
    </xf>
    <xf numFmtId="9" fontId="64" fillId="0" borderId="10" xfId="0" applyNumberFormat="1" applyFont="1" applyBorder="1"/>
    <xf numFmtId="0" fontId="61" fillId="0" borderId="10" xfId="0" applyFont="1" applyBorder="1" applyAlignment="1">
      <alignment horizontal="right" wrapText="1"/>
    </xf>
    <xf numFmtId="0" fontId="61" fillId="0" borderId="10" xfId="0" applyFont="1" applyBorder="1" applyAlignment="1">
      <alignment horizontal="right"/>
    </xf>
    <xf numFmtId="0" fontId="7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9" fontId="59" fillId="0" borderId="10" xfId="1" applyFont="1" applyBorder="1"/>
    <xf numFmtId="0" fontId="59" fillId="0" borderId="10" xfId="0" applyFont="1" applyBorder="1" applyAlignment="1">
      <alignment wrapText="1"/>
    </xf>
    <xf numFmtId="41" fontId="59" fillId="0" borderId="11" xfId="0" applyNumberFormat="1" applyFont="1" applyBorder="1"/>
    <xf numFmtId="0" fontId="18" fillId="0" borderId="9" xfId="0" applyFont="1" applyFill="1" applyBorder="1" applyAlignment="1">
      <alignment horizontal="left" indent="1"/>
    </xf>
    <xf numFmtId="0" fontId="11" fillId="0" borderId="31" xfId="0" applyFont="1" applyFill="1" applyBorder="1" applyAlignment="1">
      <alignment horizontal="left" indent="1"/>
    </xf>
    <xf numFmtId="0" fontId="6" fillId="0" borderId="5" xfId="0" applyFont="1" applyBorder="1" applyAlignment="1"/>
    <xf numFmtId="0" fontId="6" fillId="2" borderId="5" xfId="0" applyFont="1" applyFill="1" applyBorder="1" applyAlignment="1"/>
    <xf numFmtId="0" fontId="6" fillId="0" borderId="5" xfId="0" applyFont="1" applyBorder="1" applyAlignment="1">
      <alignment horizontal="center"/>
    </xf>
    <xf numFmtId="0" fontId="18" fillId="0" borderId="5" xfId="0" applyFont="1" applyBorder="1"/>
    <xf numFmtId="41" fontId="6" fillId="0" borderId="18" xfId="0" applyNumberFormat="1" applyFont="1" applyFill="1" applyBorder="1" applyAlignment="1">
      <alignment horizontal="right"/>
    </xf>
    <xf numFmtId="41" fontId="18" fillId="0" borderId="5" xfId="0" applyNumberFormat="1" applyFont="1" applyBorder="1"/>
    <xf numFmtId="41" fontId="6" fillId="0" borderId="8" xfId="0" applyNumberFormat="1" applyFont="1" applyBorder="1" applyAlignment="1">
      <alignment horizontal="right"/>
    </xf>
    <xf numFmtId="0" fontId="6" fillId="0" borderId="6" xfId="0" applyFont="1" applyBorder="1"/>
    <xf numFmtId="9" fontId="6" fillId="0" borderId="5" xfId="0" applyNumberFormat="1" applyFont="1" applyBorder="1"/>
    <xf numFmtId="0" fontId="6" fillId="0" borderId="5" xfId="0" applyFont="1" applyFill="1" applyBorder="1" applyAlignment="1">
      <alignment horizontal="center"/>
    </xf>
    <xf numFmtId="0" fontId="72" fillId="2" borderId="6" xfId="0" applyFont="1" applyFill="1" applyBorder="1" applyAlignment="1">
      <alignment horizontal="center"/>
    </xf>
    <xf numFmtId="165" fontId="18" fillId="0" borderId="5" xfId="0" applyNumberFormat="1" applyFont="1" applyBorder="1" applyAlignment="1">
      <alignment horizontal="left" wrapText="1"/>
    </xf>
    <xf numFmtId="41" fontId="18" fillId="0" borderId="6" xfId="0" applyNumberFormat="1" applyFont="1" applyBorder="1"/>
    <xf numFmtId="41" fontId="6" fillId="0" borderId="22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9" fontId="6" fillId="0" borderId="6" xfId="0" applyNumberFormat="1" applyFont="1" applyBorder="1"/>
    <xf numFmtId="9" fontId="6" fillId="0" borderId="22" xfId="1" applyFont="1" applyBorder="1"/>
    <xf numFmtId="9" fontId="6" fillId="0" borderId="5" xfId="1" applyFont="1" applyBorder="1" applyAlignment="1">
      <alignment wrapText="1"/>
    </xf>
    <xf numFmtId="9" fontId="6" fillId="0" borderId="5" xfId="1" applyFont="1" applyBorder="1"/>
    <xf numFmtId="0" fontId="18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9" fontId="18" fillId="0" borderId="5" xfId="0" applyNumberFormat="1" applyFont="1" applyBorder="1"/>
    <xf numFmtId="41" fontId="18" fillId="0" borderId="5" xfId="0" applyNumberFormat="1" applyFont="1" applyBorder="1" applyAlignment="1">
      <alignment horizontal="right"/>
    </xf>
    <xf numFmtId="41" fontId="6" fillId="0" borderId="5" xfId="0" applyNumberFormat="1" applyFont="1" applyFill="1" applyBorder="1"/>
    <xf numFmtId="41" fontId="6" fillId="0" borderId="5" xfId="0" applyNumberFormat="1" applyFont="1" applyBorder="1" applyAlignment="1">
      <alignment wrapText="1"/>
    </xf>
    <xf numFmtId="0" fontId="6" fillId="0" borderId="5" xfId="0" applyFont="1" applyFill="1" applyBorder="1" applyAlignment="1"/>
    <xf numFmtId="41" fontId="18" fillId="0" borderId="5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right" wrapText="1"/>
    </xf>
    <xf numFmtId="41" fontId="6" fillId="0" borderId="5" xfId="0" applyNumberFormat="1" applyFont="1" applyBorder="1" applyAlignment="1">
      <alignment horizontal="right"/>
    </xf>
    <xf numFmtId="0" fontId="6" fillId="0" borderId="10" xfId="0" applyFont="1" applyBorder="1"/>
    <xf numFmtId="41" fontId="39" fillId="0" borderId="13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indent="1"/>
    </xf>
    <xf numFmtId="41" fontId="6" fillId="0" borderId="10" xfId="0" applyNumberFormat="1" applyFont="1" applyBorder="1" applyAlignment="1">
      <alignment horizontal="right"/>
    </xf>
    <xf numFmtId="41" fontId="6" fillId="0" borderId="10" xfId="0" applyNumberFormat="1" applyFont="1" applyBorder="1"/>
    <xf numFmtId="9" fontId="6" fillId="0" borderId="11" xfId="0" applyNumberFormat="1" applyFont="1" applyBorder="1"/>
    <xf numFmtId="1" fontId="6" fillId="0" borderId="10" xfId="1" applyNumberFormat="1" applyFont="1" applyBorder="1"/>
    <xf numFmtId="0" fontId="18" fillId="0" borderId="10" xfId="0" applyFont="1" applyBorder="1" applyAlignment="1">
      <alignment horizontal="left" indent="1"/>
    </xf>
    <xf numFmtId="41" fontId="18" fillId="0" borderId="10" xfId="0" applyNumberFormat="1" applyFont="1" applyFill="1" applyBorder="1" applyAlignment="1">
      <alignment horizontal="right"/>
    </xf>
    <xf numFmtId="41" fontId="18" fillId="0" borderId="10" xfId="0" applyNumberFormat="1" applyFont="1" applyBorder="1"/>
    <xf numFmtId="9" fontId="18" fillId="0" borderId="11" xfId="0" applyNumberFormat="1" applyFont="1" applyBorder="1"/>
    <xf numFmtId="0" fontId="18" fillId="0" borderId="11" xfId="0" applyFont="1" applyBorder="1"/>
    <xf numFmtId="41" fontId="36" fillId="0" borderId="10" xfId="0" applyNumberFormat="1" applyFont="1" applyBorder="1"/>
    <xf numFmtId="9" fontId="36" fillId="0" borderId="10" xfId="0" applyNumberFormat="1" applyFont="1" applyBorder="1"/>
    <xf numFmtId="164" fontId="18" fillId="0" borderId="10" xfId="0" applyNumberFormat="1" applyFont="1" applyBorder="1"/>
    <xf numFmtId="0" fontId="51" fillId="0" borderId="10" xfId="0" applyFont="1" applyBorder="1"/>
    <xf numFmtId="0" fontId="75" fillId="0" borderId="10" xfId="0" applyFont="1" applyBorder="1"/>
    <xf numFmtId="41" fontId="75" fillId="0" borderId="10" xfId="0" applyNumberFormat="1" applyFont="1" applyBorder="1"/>
    <xf numFmtId="0" fontId="7" fillId="2" borderId="10" xfId="0" applyFont="1" applyFill="1" applyBorder="1" applyAlignment="1">
      <alignment horizontal="center"/>
    </xf>
    <xf numFmtId="0" fontId="48" fillId="0" borderId="10" xfId="0" applyFont="1" applyBorder="1"/>
    <xf numFmtId="41" fontId="7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41" fontId="26" fillId="0" borderId="10" xfId="0" applyNumberFormat="1" applyFont="1" applyBorder="1" applyAlignment="1">
      <alignment horizontal="right"/>
    </xf>
    <xf numFmtId="41" fontId="13" fillId="0" borderId="10" xfId="0" applyNumberFormat="1" applyFont="1" applyBorder="1"/>
    <xf numFmtId="41" fontId="9" fillId="0" borderId="10" xfId="0" applyNumberFormat="1" applyFont="1" applyBorder="1"/>
    <xf numFmtId="0" fontId="9" fillId="0" borderId="10" xfId="0" applyFont="1" applyBorder="1"/>
    <xf numFmtId="9" fontId="6" fillId="0" borderId="10" xfId="1" applyFont="1" applyBorder="1"/>
    <xf numFmtId="9" fontId="6" fillId="0" borderId="10" xfId="0" applyNumberFormat="1" applyFont="1" applyBorder="1"/>
    <xf numFmtId="0" fontId="77" fillId="0" borderId="10" xfId="0" applyFont="1" applyBorder="1"/>
    <xf numFmtId="41" fontId="77" fillId="0" borderId="10" xfId="0" applyNumberFormat="1" applyFont="1" applyBorder="1"/>
    <xf numFmtId="41" fontId="15" fillId="0" borderId="10" xfId="0" applyNumberFormat="1" applyFont="1" applyFill="1" applyBorder="1" applyAlignment="1"/>
    <xf numFmtId="0" fontId="18" fillId="0" borderId="10" xfId="0" applyFont="1" applyBorder="1" applyAlignment="1">
      <alignment horizontal="center" vertical="center"/>
    </xf>
    <xf numFmtId="41" fontId="25" fillId="0" borderId="10" xfId="0" applyNumberFormat="1" applyFont="1" applyBorder="1" applyAlignment="1">
      <alignment horizontal="right"/>
    </xf>
    <xf numFmtId="0" fontId="18" fillId="0" borderId="10" xfId="0" applyFont="1" applyBorder="1"/>
    <xf numFmtId="41" fontId="6" fillId="0" borderId="10" xfId="0" applyNumberFormat="1" applyFont="1" applyFill="1" applyBorder="1"/>
    <xf numFmtId="41" fontId="21" fillId="0" borderId="10" xfId="0" applyNumberFormat="1" applyFont="1" applyBorder="1"/>
    <xf numFmtId="49" fontId="6" fillId="0" borderId="10" xfId="0" applyNumberFormat="1" applyFont="1" applyBorder="1" applyAlignment="1">
      <alignment horizontal="left"/>
    </xf>
    <xf numFmtId="41" fontId="18" fillId="0" borderId="10" xfId="0" applyNumberFormat="1" applyFont="1" applyBorder="1" applyAlignment="1"/>
    <xf numFmtId="41" fontId="6" fillId="0" borderId="10" xfId="0" applyNumberFormat="1" applyFont="1" applyBorder="1" applyAlignment="1"/>
    <xf numFmtId="0" fontId="6" fillId="0" borderId="10" xfId="0" applyFont="1" applyBorder="1" applyAlignment="1"/>
    <xf numFmtId="0" fontId="78" fillId="0" borderId="10" xfId="0" applyFont="1" applyBorder="1" applyAlignment="1">
      <alignment horizontal="left" indent="2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41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1" fontId="11" fillId="0" borderId="10" xfId="0" applyNumberFormat="1" applyFont="1" applyBorder="1"/>
    <xf numFmtId="41" fontId="11" fillId="0" borderId="11" xfId="0" applyNumberFormat="1" applyFont="1" applyBorder="1"/>
    <xf numFmtId="0" fontId="10" fillId="0" borderId="10" xfId="0" applyFont="1" applyBorder="1" applyAlignment="1">
      <alignment horizontal="left"/>
    </xf>
    <xf numFmtId="41" fontId="10" fillId="0" borderId="10" xfId="0" applyNumberFormat="1" applyFont="1" applyBorder="1"/>
    <xf numFmtId="41" fontId="10" fillId="0" borderId="11" xfId="0" applyNumberFormat="1" applyFont="1" applyBorder="1"/>
    <xf numFmtId="0" fontId="15" fillId="0" borderId="1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6" fillId="0" borderId="10" xfId="0" applyFont="1" applyBorder="1"/>
    <xf numFmtId="41" fontId="73" fillId="0" borderId="10" xfId="0" applyNumberFormat="1" applyFont="1" applyBorder="1" applyAlignment="1">
      <alignment horizontal="center" wrapText="1"/>
    </xf>
    <xf numFmtId="41" fontId="73" fillId="0" borderId="11" xfId="0" applyNumberFormat="1" applyFont="1" applyBorder="1" applyAlignment="1">
      <alignment horizontal="center"/>
    </xf>
    <xf numFmtId="41" fontId="73" fillId="0" borderId="47" xfId="0" applyNumberFormat="1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3" fillId="0" borderId="49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41" fontId="11" fillId="0" borderId="47" xfId="0" applyNumberFormat="1" applyFont="1" applyBorder="1"/>
    <xf numFmtId="41" fontId="11" fillId="0" borderId="49" xfId="0" applyNumberFormat="1" applyFont="1" applyBorder="1"/>
    <xf numFmtId="41" fontId="11" fillId="0" borderId="13" xfId="0" applyNumberFormat="1" applyFont="1" applyBorder="1"/>
    <xf numFmtId="0" fontId="18" fillId="0" borderId="10" xfId="0" applyFont="1" applyBorder="1" applyAlignment="1">
      <alignment horizontal="left"/>
    </xf>
    <xf numFmtId="41" fontId="18" fillId="0" borderId="47" xfId="0" applyNumberFormat="1" applyFont="1" applyBorder="1"/>
    <xf numFmtId="41" fontId="10" fillId="0" borderId="49" xfId="0" applyNumberFormat="1" applyFont="1" applyBorder="1"/>
    <xf numFmtId="41" fontId="10" fillId="0" borderId="13" xfId="0" applyNumberFormat="1" applyFont="1" applyBorder="1"/>
    <xf numFmtId="9" fontId="11" fillId="0" borderId="10" xfId="1" applyFont="1" applyBorder="1"/>
    <xf numFmtId="9" fontId="11" fillId="0" borderId="11" xfId="1" applyFont="1" applyBorder="1"/>
    <xf numFmtId="9" fontId="11" fillId="0" borderId="47" xfId="1" applyFont="1" applyBorder="1"/>
    <xf numFmtId="9" fontId="11" fillId="0" borderId="49" xfId="0" applyNumberFormat="1" applyFont="1" applyBorder="1"/>
    <xf numFmtId="0" fontId="22" fillId="0" borderId="13" xfId="0" applyFont="1" applyBorder="1"/>
    <xf numFmtId="0" fontId="14" fillId="0" borderId="13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41" fontId="11" fillId="0" borderId="52" xfId="0" applyNumberFormat="1" applyFont="1" applyBorder="1"/>
    <xf numFmtId="41" fontId="10" fillId="0" borderId="52" xfId="0" applyNumberFormat="1" applyFont="1" applyBorder="1"/>
    <xf numFmtId="9" fontId="6" fillId="0" borderId="52" xfId="1" applyFont="1" applyBorder="1"/>
    <xf numFmtId="0" fontId="6" fillId="0" borderId="13" xfId="0" applyFont="1" applyBorder="1"/>
    <xf numFmtId="41" fontId="10" fillId="0" borderId="22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15" fontId="18" fillId="0" borderId="5" xfId="0" applyNumberFormat="1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9" fontId="6" fillId="0" borderId="5" xfId="1" applyFont="1" applyBorder="1" applyAlignment="1">
      <alignment horizontal="right"/>
    </xf>
    <xf numFmtId="10" fontId="6" fillId="0" borderId="5" xfId="0" applyNumberFormat="1" applyFont="1" applyBorder="1"/>
    <xf numFmtId="41" fontId="18" fillId="0" borderId="5" xfId="0" applyNumberFormat="1" applyFont="1" applyFill="1" applyBorder="1" applyAlignment="1">
      <alignment horizontal="center" wrapText="1"/>
    </xf>
    <xf numFmtId="164" fontId="6" fillId="0" borderId="5" xfId="0" applyNumberFormat="1" applyFont="1" applyBorder="1"/>
    <xf numFmtId="9" fontId="18" fillId="0" borderId="5" xfId="0" applyNumberFormat="1" applyFont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41" fontId="11" fillId="0" borderId="51" xfId="0" applyNumberFormat="1" applyFont="1" applyBorder="1"/>
    <xf numFmtId="41" fontId="10" fillId="0" borderId="51" xfId="0" applyNumberFormat="1" applyFont="1" applyBorder="1"/>
    <xf numFmtId="9" fontId="64" fillId="0" borderId="25" xfId="0" applyNumberFormat="1" applyFont="1" applyBorder="1"/>
    <xf numFmtId="41" fontId="79" fillId="0" borderId="25" xfId="0" applyNumberFormat="1" applyFont="1" applyFill="1" applyBorder="1" applyAlignment="1">
      <alignment wrapText="1"/>
    </xf>
    <xf numFmtId="41" fontId="79" fillId="0" borderId="10" xfId="0" applyNumberFormat="1" applyFont="1" applyFill="1" applyBorder="1" applyAlignment="1">
      <alignment wrapText="1"/>
    </xf>
    <xf numFmtId="41" fontId="79" fillId="0" borderId="10" xfId="0" applyNumberFormat="1" applyFont="1" applyBorder="1"/>
    <xf numFmtId="0" fontId="79" fillId="0" borderId="10" xfId="0" applyFont="1" applyBorder="1" applyAlignment="1">
      <alignment horizontal="left" indent="1"/>
    </xf>
    <xf numFmtId="41" fontId="79" fillId="0" borderId="10" xfId="0" applyNumberFormat="1" applyFont="1" applyBorder="1" applyAlignment="1">
      <alignment wrapText="1"/>
    </xf>
    <xf numFmtId="10" fontId="59" fillId="0" borderId="10" xfId="1" applyNumberFormat="1" applyFont="1" applyBorder="1"/>
    <xf numFmtId="41" fontId="59" fillId="0" borderId="10" xfId="0" applyNumberFormat="1" applyFont="1" applyBorder="1" applyAlignment="1">
      <alignment horizontal="right"/>
    </xf>
    <xf numFmtId="41" fontId="59" fillId="0" borderId="10" xfId="1" applyNumberFormat="1" applyFont="1" applyBorder="1" applyAlignment="1">
      <alignment horizontal="right"/>
    </xf>
    <xf numFmtId="41" fontId="64" fillId="0" borderId="10" xfId="0" applyNumberFormat="1" applyFont="1" applyBorder="1" applyAlignment="1">
      <alignment horizontal="right" wrapText="1"/>
    </xf>
    <xf numFmtId="41" fontId="64" fillId="0" borderId="10" xfId="0" applyNumberFormat="1" applyFont="1" applyBorder="1" applyAlignment="1">
      <alignment horizontal="right"/>
    </xf>
    <xf numFmtId="0" fontId="57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18" fillId="0" borderId="5" xfId="0" applyFont="1" applyFill="1" applyBorder="1" applyAlignment="1"/>
    <xf numFmtId="0" fontId="1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indent="1"/>
    </xf>
    <xf numFmtId="41" fontId="6" fillId="0" borderId="5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left" indent="1"/>
    </xf>
    <xf numFmtId="41" fontId="18" fillId="0" borderId="5" xfId="0" applyNumberFormat="1" applyFont="1" applyFill="1" applyBorder="1" applyAlignment="1">
      <alignment horizontal="center"/>
    </xf>
    <xf numFmtId="41" fontId="18" fillId="0" borderId="8" xfId="0" applyNumberFormat="1" applyFont="1" applyBorder="1"/>
    <xf numFmtId="0" fontId="6" fillId="0" borderId="8" xfId="0" applyFont="1" applyBorder="1"/>
    <xf numFmtId="0" fontId="7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left" vertical="center" indent="1"/>
    </xf>
    <xf numFmtId="41" fontId="6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 wrapText="1"/>
    </xf>
    <xf numFmtId="41" fontId="18" fillId="0" borderId="6" xfId="0" applyNumberFormat="1" applyFont="1" applyBorder="1" applyAlignment="1">
      <alignment vertical="center"/>
    </xf>
    <xf numFmtId="41" fontId="11" fillId="0" borderId="5" xfId="0" applyNumberFormat="1" applyFont="1" applyFill="1" applyBorder="1"/>
    <xf numFmtId="0" fontId="18" fillId="0" borderId="5" xfId="0" applyFont="1" applyBorder="1" applyAlignment="1">
      <alignment horizontal="left" vertical="center" indent="1"/>
    </xf>
    <xf numFmtId="41" fontId="18" fillId="0" borderId="5" xfId="0" applyNumberFormat="1" applyFont="1" applyBorder="1" applyAlignment="1">
      <alignment vertical="center"/>
    </xf>
    <xf numFmtId="9" fontId="18" fillId="0" borderId="6" xfId="0" applyNumberFormat="1" applyFont="1" applyBorder="1"/>
    <xf numFmtId="9" fontId="26" fillId="0" borderId="6" xfId="0" applyNumberFormat="1" applyFont="1" applyBorder="1"/>
    <xf numFmtId="0" fontId="10" fillId="0" borderId="5" xfId="0" applyNumberFormat="1" applyFont="1" applyBorder="1"/>
    <xf numFmtId="41" fontId="82" fillId="0" borderId="5" xfId="0" applyNumberFormat="1" applyFont="1" applyFill="1" applyBorder="1" applyAlignment="1">
      <alignment vertical="center"/>
    </xf>
    <xf numFmtId="0" fontId="11" fillId="0" borderId="5" xfId="0" applyFont="1" applyBorder="1"/>
    <xf numFmtId="0" fontId="18" fillId="0" borderId="5" xfId="0" applyFont="1" applyFill="1" applyBorder="1" applyAlignment="1">
      <alignment horizontal="right" wrapText="1"/>
    </xf>
    <xf numFmtId="0" fontId="35" fillId="0" borderId="5" xfId="0" applyFont="1" applyBorder="1"/>
    <xf numFmtId="41" fontId="26" fillId="0" borderId="5" xfId="0" applyNumberFormat="1" applyFont="1" applyFill="1" applyBorder="1" applyAlignment="1">
      <alignment horizontal="right"/>
    </xf>
    <xf numFmtId="0" fontId="6" fillId="0" borderId="5" xfId="0" applyNumberFormat="1" applyFont="1" applyBorder="1"/>
    <xf numFmtId="0" fontId="18" fillId="0" borderId="5" xfId="0" applyNumberFormat="1" applyFont="1" applyBorder="1" applyAlignment="1">
      <alignment horizontal="left"/>
    </xf>
    <xf numFmtId="0" fontId="23" fillId="0" borderId="5" xfId="0" applyNumberFormat="1" applyFont="1" applyBorder="1"/>
    <xf numFmtId="0" fontId="6" fillId="0" borderId="5" xfId="0" applyNumberFormat="1" applyFont="1" applyBorder="1" applyAlignment="1">
      <alignment wrapText="1"/>
    </xf>
    <xf numFmtId="0" fontId="18" fillId="0" borderId="5" xfId="0" applyNumberFormat="1" applyFont="1" applyBorder="1"/>
    <xf numFmtId="0" fontId="35" fillId="0" borderId="5" xfId="0" applyNumberFormat="1" applyFont="1" applyBorder="1"/>
    <xf numFmtId="0" fontId="49" fillId="0" borderId="5" xfId="0" applyNumberFormat="1" applyFont="1" applyFill="1" applyBorder="1" applyAlignment="1">
      <alignment horizontal="right"/>
    </xf>
    <xf numFmtId="41" fontId="18" fillId="0" borderId="5" xfId="0" applyNumberFormat="1" applyFont="1" applyFill="1" applyBorder="1" applyAlignment="1">
      <alignment horizontal="right"/>
    </xf>
    <xf numFmtId="41" fontId="49" fillId="0" borderId="5" xfId="0" applyNumberFormat="1" applyFont="1" applyBorder="1"/>
    <xf numFmtId="41" fontId="18" fillId="0" borderId="5" xfId="0" applyNumberFormat="1" applyFont="1" applyFill="1" applyBorder="1"/>
    <xf numFmtId="9" fontId="49" fillId="0" borderId="5" xfId="0" applyNumberFormat="1" applyFont="1" applyBorder="1"/>
    <xf numFmtId="0" fontId="49" fillId="0" borderId="5" xfId="0" applyFont="1" applyBorder="1"/>
    <xf numFmtId="41" fontId="26" fillId="0" borderId="5" xfId="1" applyNumberFormat="1" applyFont="1" applyBorder="1" applyAlignment="1">
      <alignment vertical="center"/>
    </xf>
    <xf numFmtId="41" fontId="26" fillId="0" borderId="5" xfId="1" applyNumberFormat="1" applyFont="1" applyBorder="1" applyAlignment="1">
      <alignment vertical="center" wrapText="1"/>
    </xf>
    <xf numFmtId="0" fontId="18" fillId="0" borderId="5" xfId="0" applyFont="1" applyBorder="1" applyAlignment="1">
      <alignment horizontal="right"/>
    </xf>
    <xf numFmtId="0" fontId="13" fillId="0" borderId="5" xfId="0" applyNumberFormat="1" applyFont="1" applyBorder="1" applyAlignment="1">
      <alignment horizontal="left" indent="1"/>
    </xf>
    <xf numFmtId="41" fontId="13" fillId="0" borderId="5" xfId="0" applyNumberFormat="1" applyFont="1" applyBorder="1" applyAlignment="1">
      <alignment horizontal="right" wrapText="1"/>
    </xf>
    <xf numFmtId="41" fontId="13" fillId="0" borderId="5" xfId="0" applyNumberFormat="1" applyFont="1" applyBorder="1" applyAlignment="1">
      <alignment horizontal="right"/>
    </xf>
    <xf numFmtId="0" fontId="35" fillId="0" borderId="5" xfId="0" applyFont="1" applyBorder="1" applyAlignment="1">
      <alignment vertical="center"/>
    </xf>
    <xf numFmtId="0" fontId="18" fillId="0" borderId="5" xfId="0" applyNumberFormat="1" applyFont="1" applyBorder="1" applyAlignment="1">
      <alignment horizontal="left" indent="1"/>
    </xf>
    <xf numFmtId="0" fontId="18" fillId="0" borderId="5" xfId="0" applyNumberFormat="1" applyFont="1" applyBorder="1" applyAlignment="1">
      <alignment wrapText="1"/>
    </xf>
    <xf numFmtId="0" fontId="8" fillId="2" borderId="6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left" indent="1"/>
    </xf>
    <xf numFmtId="41" fontId="6" fillId="0" borderId="5" xfId="0" applyNumberFormat="1" applyFont="1" applyFill="1" applyBorder="1" applyAlignment="1">
      <alignment vertical="center"/>
    </xf>
    <xf numFmtId="9" fontId="6" fillId="0" borderId="5" xfId="1" applyNumberFormat="1" applyFont="1" applyBorder="1"/>
    <xf numFmtId="41" fontId="26" fillId="0" borderId="5" xfId="0" applyNumberFormat="1" applyFont="1" applyFill="1" applyBorder="1"/>
    <xf numFmtId="41" fontId="6" fillId="0" borderId="5" xfId="1" applyNumberFormat="1" applyFont="1" applyBorder="1" applyAlignment="1">
      <alignment vertical="center"/>
    </xf>
    <xf numFmtId="41" fontId="6" fillId="0" borderId="5" xfId="1" applyNumberFormat="1" applyFont="1" applyBorder="1" applyAlignment="1">
      <alignment vertical="center" wrapText="1"/>
    </xf>
    <xf numFmtId="1" fontId="6" fillId="0" borderId="5" xfId="1" applyNumberFormat="1" applyFont="1" applyBorder="1"/>
    <xf numFmtId="1" fontId="6" fillId="0" borderId="5" xfId="1" applyNumberFormat="1" applyFont="1" applyBorder="1" applyAlignment="1">
      <alignment wrapText="1"/>
    </xf>
    <xf numFmtId="164" fontId="6" fillId="0" borderId="5" xfId="1" applyNumberFormat="1" applyFont="1" applyBorder="1" applyAlignment="1">
      <alignment horizontal="right" vertical="center" indent="1"/>
    </xf>
    <xf numFmtId="9" fontId="6" fillId="0" borderId="5" xfId="1" applyFont="1" applyBorder="1" applyAlignment="1">
      <alignment horizontal="right" vertical="center" indent="1"/>
    </xf>
    <xf numFmtId="41" fontId="6" fillId="0" borderId="5" xfId="0" applyNumberFormat="1" applyFont="1" applyBorder="1" applyAlignment="1">
      <alignment horizontal="left" vertical="center" wrapText="1" indent="1"/>
    </xf>
    <xf numFmtId="41" fontId="6" fillId="0" borderId="5" xfId="0" applyNumberFormat="1" applyFont="1" applyBorder="1" applyAlignment="1">
      <alignment horizontal="left" vertical="center" indent="1"/>
    </xf>
    <xf numFmtId="9" fontId="6" fillId="0" borderId="5" xfId="1" applyNumberFormat="1" applyFont="1" applyBorder="1" applyAlignment="1">
      <alignment horizontal="right" vertical="center" indent="1"/>
    </xf>
    <xf numFmtId="41" fontId="10" fillId="0" borderId="6" xfId="0" applyNumberFormat="1" applyFont="1" applyBorder="1"/>
    <xf numFmtId="0" fontId="6" fillId="0" borderId="55" xfId="0" applyFont="1" applyBorder="1"/>
    <xf numFmtId="41" fontId="6" fillId="0" borderId="6" xfId="0" applyNumberFormat="1" applyFont="1" applyBorder="1"/>
    <xf numFmtId="41" fontId="6" fillId="0" borderId="54" xfId="0" applyNumberFormat="1" applyFont="1" applyBorder="1" applyAlignment="1">
      <alignment wrapText="1"/>
    </xf>
    <xf numFmtId="41" fontId="18" fillId="0" borderId="54" xfId="0" applyNumberFormat="1" applyFont="1" applyBorder="1"/>
    <xf numFmtId="41" fontId="11" fillId="0" borderId="6" xfId="0" applyNumberFormat="1" applyFont="1" applyBorder="1"/>
    <xf numFmtId="0" fontId="18" fillId="0" borderId="55" xfId="0" applyFont="1" applyBorder="1"/>
    <xf numFmtId="41" fontId="11" fillId="0" borderId="56" xfId="0" applyNumberFormat="1" applyFont="1" applyFill="1" applyBorder="1" applyAlignment="1">
      <alignment wrapText="1"/>
    </xf>
    <xf numFmtId="41" fontId="11" fillId="0" borderId="56" xfId="0" applyNumberFormat="1" applyFont="1" applyBorder="1"/>
    <xf numFmtId="41" fontId="10" fillId="0" borderId="56" xfId="0" applyNumberFormat="1" applyFont="1" applyBorder="1"/>
    <xf numFmtId="9" fontId="6" fillId="0" borderId="56" xfId="1" applyFont="1" applyBorder="1"/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1" fontId="6" fillId="0" borderId="54" xfId="1" applyNumberFormat="1" applyFont="1" applyBorder="1"/>
    <xf numFmtId="41" fontId="18" fillId="0" borderId="54" xfId="1" applyNumberFormat="1" applyFont="1" applyBorder="1"/>
    <xf numFmtId="0" fontId="81" fillId="0" borderId="10" xfId="0" applyFont="1" applyBorder="1" applyAlignment="1">
      <alignment horizontal="center" wrapText="1"/>
    </xf>
    <xf numFmtId="0" fontId="84" fillId="0" borderId="1" xfId="0" applyFont="1" applyFill="1" applyBorder="1" applyAlignment="1" applyProtection="1">
      <alignment horizontal="left" indent="1"/>
    </xf>
    <xf numFmtId="0" fontId="84" fillId="0" borderId="1" xfId="0" applyFont="1" applyBorder="1" applyAlignment="1">
      <alignment horizontal="left" indent="1"/>
    </xf>
    <xf numFmtId="41" fontId="86" fillId="0" borderId="1" xfId="0" applyNumberFormat="1" applyFont="1" applyBorder="1"/>
    <xf numFmtId="9" fontId="84" fillId="0" borderId="2" xfId="0" applyNumberFormat="1" applyFont="1" applyBorder="1"/>
    <xf numFmtId="9" fontId="84" fillId="0" borderId="1" xfId="1" applyNumberFormat="1" applyFont="1" applyBorder="1"/>
    <xf numFmtId="41" fontId="84" fillId="0" borderId="1" xfId="0" applyNumberFormat="1" applyFont="1" applyBorder="1"/>
    <xf numFmtId="0" fontId="86" fillId="0" borderId="1" xfId="0" applyFont="1" applyBorder="1" applyAlignment="1">
      <alignment horizontal="left" indent="1"/>
    </xf>
    <xf numFmtId="9" fontId="86" fillId="0" borderId="1" xfId="0" applyNumberFormat="1" applyFont="1" applyBorder="1"/>
    <xf numFmtId="10" fontId="86" fillId="0" borderId="1" xfId="1" applyNumberFormat="1" applyFont="1" applyBorder="1"/>
    <xf numFmtId="9" fontId="86" fillId="0" borderId="1" xfId="1" applyFont="1" applyBorder="1"/>
    <xf numFmtId="41" fontId="88" fillId="0" borderId="1" xfId="0" applyNumberFormat="1" applyFont="1" applyBorder="1" applyAlignment="1">
      <alignment horizontal="right"/>
    </xf>
    <xf numFmtId="41" fontId="86" fillId="0" borderId="1" xfId="1" applyNumberFormat="1" applyFont="1" applyBorder="1"/>
    <xf numFmtId="9" fontId="84" fillId="0" borderId="1" xfId="0" applyNumberFormat="1" applyFont="1" applyBorder="1"/>
    <xf numFmtId="9" fontId="84" fillId="0" borderId="1" xfId="1" applyFont="1" applyBorder="1"/>
    <xf numFmtId="41" fontId="84" fillId="0" borderId="1" xfId="1" applyNumberFormat="1" applyFont="1" applyBorder="1"/>
    <xf numFmtId="0" fontId="87" fillId="0" borderId="1" xfId="0" applyFont="1" applyBorder="1" applyAlignment="1">
      <alignment horizontal="left" indent="1"/>
    </xf>
    <xf numFmtId="41" fontId="6" fillId="0" borderId="22" xfId="0" applyNumberFormat="1" applyFont="1" applyBorder="1"/>
    <xf numFmtId="0" fontId="18" fillId="0" borderId="6" xfId="0" applyFont="1" applyBorder="1"/>
    <xf numFmtId="0" fontId="6" fillId="0" borderId="6" xfId="0" applyFont="1" applyBorder="1" applyAlignment="1">
      <alignment horizontal="left" indent="1"/>
    </xf>
    <xf numFmtId="41" fontId="6" fillId="0" borderId="8" xfId="0" applyNumberFormat="1" applyFont="1" applyFill="1" applyBorder="1" applyAlignment="1">
      <alignment wrapText="1"/>
    </xf>
    <xf numFmtId="41" fontId="6" fillId="0" borderId="8" xfId="0" applyNumberFormat="1" applyFont="1" applyBorder="1"/>
    <xf numFmtId="41" fontId="6" fillId="0" borderId="7" xfId="0" applyNumberFormat="1" applyFont="1" applyBorder="1"/>
    <xf numFmtId="41" fontId="6" fillId="0" borderId="58" xfId="0" applyNumberFormat="1" applyFont="1" applyFill="1" applyBorder="1" applyAlignment="1">
      <alignment horizontal="right"/>
    </xf>
    <xf numFmtId="0" fontId="6" fillId="0" borderId="58" xfId="0" applyFont="1" applyBorder="1" applyAlignment="1">
      <alignment wrapText="1"/>
    </xf>
    <xf numFmtId="0" fontId="11" fillId="0" borderId="5" xfId="0" applyNumberFormat="1" applyFont="1" applyBorder="1"/>
    <xf numFmtId="0" fontId="6" fillId="0" borderId="5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6" fillId="0" borderId="2" xfId="0" applyFont="1" applyBorder="1"/>
    <xf numFmtId="0" fontId="6" fillId="0" borderId="9" xfId="0" applyFont="1" applyFill="1" applyBorder="1" applyAlignment="1">
      <alignment horizontal="left" indent="1"/>
    </xf>
    <xf numFmtId="41" fontId="6" fillId="0" borderId="14" xfId="0" applyNumberFormat="1" applyFont="1" applyFill="1" applyBorder="1"/>
    <xf numFmtId="41" fontId="6" fillId="0" borderId="15" xfId="0" applyNumberFormat="1" applyFont="1" applyFill="1" applyBorder="1" applyProtection="1">
      <protection locked="0"/>
    </xf>
    <xf numFmtId="9" fontId="6" fillId="0" borderId="9" xfId="0" applyNumberFormat="1" applyFont="1" applyBorder="1"/>
    <xf numFmtId="9" fontId="6" fillId="0" borderId="14" xfId="0" applyNumberFormat="1" applyFont="1" applyBorder="1"/>
    <xf numFmtId="9" fontId="6" fillId="0" borderId="45" xfId="1" applyFont="1" applyBorder="1"/>
    <xf numFmtId="9" fontId="34" fillId="0" borderId="15" xfId="1" applyFont="1" applyBorder="1"/>
    <xf numFmtId="41" fontId="11" fillId="0" borderId="61" xfId="0" applyNumberFormat="1" applyFont="1" applyBorder="1"/>
    <xf numFmtId="0" fontId="18" fillId="0" borderId="4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41" fontId="11" fillId="0" borderId="26" xfId="0" applyNumberFormat="1" applyFont="1" applyBorder="1"/>
    <xf numFmtId="41" fontId="10" fillId="0" borderId="26" xfId="0" applyNumberFormat="1" applyFont="1" applyBorder="1"/>
    <xf numFmtId="41" fontId="12" fillId="0" borderId="26" xfId="0" applyNumberFormat="1" applyFont="1" applyBorder="1"/>
    <xf numFmtId="0" fontId="9" fillId="0" borderId="26" xfId="0" applyFont="1" applyBorder="1"/>
    <xf numFmtId="9" fontId="11" fillId="0" borderId="9" xfId="0" applyNumberFormat="1" applyFont="1" applyBorder="1"/>
    <xf numFmtId="0" fontId="20" fillId="0" borderId="14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/>
    </xf>
    <xf numFmtId="0" fontId="18" fillId="0" borderId="62" xfId="0" applyFont="1" applyBorder="1" applyAlignment="1">
      <alignment horizontal="center" vertical="center" wrapText="1"/>
    </xf>
    <xf numFmtId="41" fontId="11" fillId="0" borderId="62" xfId="0" applyNumberFormat="1" applyFont="1" applyBorder="1"/>
    <xf numFmtId="9" fontId="11" fillId="0" borderId="62" xfId="1" applyFont="1" applyBorder="1"/>
    <xf numFmtId="164" fontId="11" fillId="0" borderId="26" xfId="1" applyNumberFormat="1" applyFont="1" applyBorder="1"/>
    <xf numFmtId="41" fontId="11" fillId="0" borderId="63" xfId="0" applyNumberFormat="1" applyFont="1" applyBorder="1"/>
    <xf numFmtId="0" fontId="20" fillId="0" borderId="9" xfId="0" applyFont="1" applyBorder="1" applyAlignment="1">
      <alignment horizontal="center" wrapText="1"/>
    </xf>
    <xf numFmtId="0" fontId="92" fillId="0" borderId="9" xfId="2" applyFont="1" applyFill="1" applyBorder="1"/>
    <xf numFmtId="41" fontId="11" fillId="0" borderId="63" xfId="0" applyNumberFormat="1" applyFont="1" applyBorder="1" applyAlignment="1">
      <alignment horizontal="center" vertical="center"/>
    </xf>
    <xf numFmtId="41" fontId="11" fillId="2" borderId="63" xfId="0" applyNumberFormat="1" applyFont="1" applyFill="1" applyBorder="1"/>
    <xf numFmtId="9" fontId="11" fillId="0" borderId="63" xfId="1" applyFont="1" applyBorder="1"/>
    <xf numFmtId="9" fontId="9" fillId="0" borderId="9" xfId="1" applyFont="1" applyBorder="1"/>
    <xf numFmtId="0" fontId="11" fillId="0" borderId="14" xfId="0" applyFont="1" applyBorder="1"/>
    <xf numFmtId="0" fontId="11" fillId="0" borderId="63" xfId="0" applyFont="1" applyBorder="1"/>
    <xf numFmtId="164" fontId="11" fillId="0" borderId="9" xfId="1" applyNumberFormat="1" applyFont="1" applyBorder="1" applyAlignment="1">
      <alignment horizontal="right"/>
    </xf>
    <xf numFmtId="9" fontId="11" fillId="0" borderId="61" xfId="1" applyFont="1" applyBorder="1"/>
    <xf numFmtId="166" fontId="10" fillId="0" borderId="26" xfId="0" applyNumberFormat="1" applyFont="1" applyBorder="1"/>
    <xf numFmtId="164" fontId="11" fillId="0" borderId="14" xfId="1" applyNumberFormat="1" applyFont="1" applyBorder="1" applyAlignment="1">
      <alignment horizontal="right"/>
    </xf>
    <xf numFmtId="164" fontId="11" fillId="0" borderId="9" xfId="1" applyNumberFormat="1" applyFont="1" applyBorder="1" applyAlignment="1"/>
    <xf numFmtId="0" fontId="20" fillId="0" borderId="9" xfId="0" applyFont="1" applyBorder="1" applyAlignment="1">
      <alignment wrapText="1"/>
    </xf>
    <xf numFmtId="9" fontId="18" fillId="0" borderId="32" xfId="0" applyNumberFormat="1" applyFont="1" applyBorder="1"/>
    <xf numFmtId="9" fontId="18" fillId="0" borderId="33" xfId="0" applyNumberFormat="1" applyFont="1" applyBorder="1"/>
    <xf numFmtId="9" fontId="18" fillId="0" borderId="64" xfId="0" applyNumberFormat="1" applyFont="1" applyBorder="1"/>
    <xf numFmtId="9" fontId="18" fillId="0" borderId="65" xfId="0" applyNumberFormat="1" applyFont="1" applyBorder="1"/>
    <xf numFmtId="9" fontId="11" fillId="0" borderId="31" xfId="0" applyNumberFormat="1" applyFont="1" applyBorder="1"/>
    <xf numFmtId="9" fontId="10" fillId="0" borderId="32" xfId="0" applyNumberFormat="1" applyFont="1" applyBorder="1"/>
    <xf numFmtId="9" fontId="11" fillId="0" borderId="31" xfId="0" applyNumberFormat="1" applyFont="1" applyFill="1" applyBorder="1"/>
    <xf numFmtId="41" fontId="11" fillId="0" borderId="31" xfId="0" applyNumberFormat="1" applyFont="1" applyBorder="1" applyAlignment="1">
      <alignment wrapText="1"/>
    </xf>
    <xf numFmtId="0" fontId="9" fillId="0" borderId="31" xfId="0" applyFont="1" applyBorder="1" applyAlignment="1">
      <alignment horizontal="left" indent="1"/>
    </xf>
    <xf numFmtId="9" fontId="6" fillId="0" borderId="28" xfId="0" applyNumberFormat="1" applyFont="1" applyBorder="1"/>
    <xf numFmtId="9" fontId="6" fillId="0" borderId="29" xfId="1" applyFont="1" applyBorder="1"/>
    <xf numFmtId="9" fontId="6" fillId="0" borderId="41" xfId="0" applyNumberFormat="1" applyFont="1" applyBorder="1"/>
    <xf numFmtId="9" fontId="6" fillId="0" borderId="42" xfId="1" applyFont="1" applyBorder="1"/>
    <xf numFmtId="9" fontId="6" fillId="0" borderId="30" xfId="0" applyNumberFormat="1" applyFont="1" applyBorder="1"/>
    <xf numFmtId="41" fontId="6" fillId="0" borderId="28" xfId="0" applyNumberFormat="1" applyFont="1" applyBorder="1" applyAlignment="1">
      <alignment horizontal="left" indent="2"/>
    </xf>
    <xf numFmtId="41" fontId="6" fillId="0" borderId="29" xfId="0" applyNumberFormat="1" applyFont="1" applyBorder="1" applyAlignment="1">
      <alignment horizontal="left" indent="2"/>
    </xf>
    <xf numFmtId="0" fontId="6" fillId="0" borderId="29" xfId="0" applyFont="1" applyBorder="1"/>
    <xf numFmtId="41" fontId="6" fillId="0" borderId="29" xfId="0" applyNumberFormat="1" applyFont="1" applyBorder="1"/>
    <xf numFmtId="41" fontId="6" fillId="0" borderId="69" xfId="0" applyNumberFormat="1" applyFont="1" applyBorder="1" applyAlignment="1">
      <alignment horizontal="left" indent="2"/>
    </xf>
    <xf numFmtId="9" fontId="6" fillId="0" borderId="28" xfId="1" applyFont="1" applyBorder="1"/>
    <xf numFmtId="9" fontId="11" fillId="0" borderId="28" xfId="0" applyNumberFormat="1" applyFont="1" applyBorder="1"/>
    <xf numFmtId="9" fontId="11" fillId="0" borderId="29" xfId="0" applyNumberFormat="1" applyFont="1" applyBorder="1"/>
    <xf numFmtId="9" fontId="11" fillId="0" borderId="41" xfId="1" applyFont="1" applyFill="1" applyBorder="1"/>
    <xf numFmtId="41" fontId="11" fillId="0" borderId="41" xfId="1" applyNumberFormat="1" applyFont="1" applyFill="1" applyBorder="1"/>
    <xf numFmtId="9" fontId="11" fillId="0" borderId="28" xfId="1" applyFont="1" applyBorder="1"/>
    <xf numFmtId="9" fontId="11" fillId="0" borderId="41" xfId="1" applyFont="1" applyBorder="1"/>
    <xf numFmtId="9" fontId="11" fillId="0" borderId="29" xfId="1" applyFont="1" applyBorder="1"/>
    <xf numFmtId="9" fontId="11" fillId="0" borderId="38" xfId="1" applyFont="1" applyBorder="1"/>
    <xf numFmtId="9" fontId="11" fillId="0" borderId="30" xfId="0" applyNumberFormat="1" applyFont="1" applyBorder="1"/>
    <xf numFmtId="0" fontId="11" fillId="0" borderId="41" xfId="0" applyFont="1" applyBorder="1"/>
    <xf numFmtId="0" fontId="11" fillId="0" borderId="29" xfId="0" applyFont="1" applyBorder="1"/>
    <xf numFmtId="0" fontId="11" fillId="0" borderId="38" xfId="0" applyFont="1" applyBorder="1"/>
    <xf numFmtId="0" fontId="18" fillId="0" borderId="31" xfId="0" applyFont="1" applyBorder="1" applyAlignment="1">
      <alignment horizontal="left" indent="1"/>
    </xf>
    <xf numFmtId="41" fontId="18" fillId="0" borderId="31" xfId="0" applyNumberFormat="1" applyFont="1" applyBorder="1"/>
    <xf numFmtId="0" fontId="15" fillId="0" borderId="31" xfId="0" applyFont="1" applyFill="1" applyBorder="1" applyAlignment="1">
      <alignment horizontal="center"/>
    </xf>
    <xf numFmtId="9" fontId="6" fillId="0" borderId="31" xfId="1" applyFont="1" applyBorder="1"/>
    <xf numFmtId="41" fontId="10" fillId="0" borderId="1" xfId="0" applyNumberFormat="1" applyFont="1" applyFill="1" applyBorder="1"/>
    <xf numFmtId="41" fontId="11" fillId="0" borderId="1" xfId="0" applyNumberFormat="1" applyFont="1" applyFill="1" applyBorder="1" applyAlignment="1">
      <alignment horizontal="right"/>
    </xf>
    <xf numFmtId="41" fontId="6" fillId="0" borderId="1" xfId="0" applyNumberFormat="1" applyFont="1" applyBorder="1" applyAlignment="1">
      <alignment horizontal="left" indent="1"/>
    </xf>
    <xf numFmtId="9" fontId="38" fillId="0" borderId="1" xfId="1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6" fillId="0" borderId="4" xfId="0" applyFont="1" applyBorder="1"/>
    <xf numFmtId="9" fontId="6" fillId="0" borderId="1" xfId="1" applyFont="1" applyBorder="1"/>
    <xf numFmtId="9" fontId="6" fillId="0" borderId="1" xfId="0" applyNumberFormat="1" applyFont="1" applyFill="1" applyBorder="1" applyAlignment="1" applyProtection="1">
      <alignment horizontal="right" wrapText="1"/>
    </xf>
    <xf numFmtId="0" fontId="14" fillId="0" borderId="3" xfId="0" applyFont="1" applyFill="1" applyBorder="1" applyAlignment="1" applyProtection="1">
      <protection locked="0"/>
    </xf>
    <xf numFmtId="0" fontId="14" fillId="0" borderId="2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9" fillId="0" borderId="3" xfId="0" applyFont="1" applyBorder="1"/>
    <xf numFmtId="41" fontId="18" fillId="0" borderId="3" xfId="0" applyNumberFormat="1" applyFont="1" applyBorder="1"/>
    <xf numFmtId="9" fontId="6" fillId="0" borderId="3" xfId="1" applyFont="1" applyBorder="1"/>
    <xf numFmtId="41" fontId="11" fillId="0" borderId="72" xfId="0" applyNumberFormat="1" applyFont="1" applyBorder="1"/>
    <xf numFmtId="41" fontId="10" fillId="0" borderId="72" xfId="0" applyNumberFormat="1" applyFont="1" applyBorder="1"/>
    <xf numFmtId="9" fontId="11" fillId="0" borderId="72" xfId="0" applyNumberFormat="1" applyFont="1" applyBorder="1"/>
    <xf numFmtId="9" fontId="9" fillId="0" borderId="73" xfId="0" applyNumberFormat="1" applyFont="1" applyFill="1" applyBorder="1"/>
    <xf numFmtId="41" fontId="11" fillId="2" borderId="72" xfId="0" applyNumberFormat="1" applyFont="1" applyFill="1" applyBorder="1"/>
    <xf numFmtId="41" fontId="10" fillId="0" borderId="72" xfId="0" applyNumberFormat="1" applyFont="1" applyFill="1" applyBorder="1"/>
    <xf numFmtId="9" fontId="6" fillId="0" borderId="70" xfId="1" applyFont="1" applyFill="1" applyBorder="1"/>
    <xf numFmtId="41" fontId="18" fillId="0" borderId="72" xfId="0" applyNumberFormat="1" applyFont="1" applyBorder="1"/>
    <xf numFmtId="9" fontId="6" fillId="0" borderId="72" xfId="0" applyNumberFormat="1" applyFont="1" applyBorder="1"/>
    <xf numFmtId="41" fontId="11" fillId="0" borderId="76" xfId="0" applyNumberFormat="1" applyFont="1" applyBorder="1"/>
    <xf numFmtId="41" fontId="12" fillId="0" borderId="77" xfId="0" applyNumberFormat="1" applyFont="1" applyFill="1" applyBorder="1"/>
    <xf numFmtId="41" fontId="10" fillId="0" borderId="76" xfId="0" applyNumberFormat="1" applyFont="1" applyBorder="1"/>
    <xf numFmtId="41" fontId="17" fillId="0" borderId="77" xfId="0" applyNumberFormat="1" applyFont="1" applyFill="1" applyBorder="1"/>
    <xf numFmtId="9" fontId="11" fillId="0" borderId="76" xfId="0" applyNumberFormat="1" applyFont="1" applyFill="1" applyBorder="1"/>
    <xf numFmtId="9" fontId="10" fillId="0" borderId="77" xfId="0" applyNumberFormat="1" applyFont="1" applyFill="1" applyBorder="1"/>
    <xf numFmtId="41" fontId="11" fillId="0" borderId="76" xfId="0" applyNumberFormat="1" applyFont="1" applyFill="1" applyBorder="1"/>
    <xf numFmtId="41" fontId="11" fillId="0" borderId="77" xfId="0" applyNumberFormat="1" applyFont="1" applyFill="1" applyBorder="1"/>
    <xf numFmtId="41" fontId="12" fillId="0" borderId="76" xfId="0" applyNumberFormat="1" applyFont="1" applyFill="1" applyBorder="1"/>
    <xf numFmtId="41" fontId="10" fillId="0" borderId="77" xfId="0" applyNumberFormat="1" applyFont="1" applyFill="1" applyBorder="1"/>
    <xf numFmtId="9" fontId="11" fillId="0" borderId="51" xfId="1" applyFont="1" applyBorder="1"/>
    <xf numFmtId="9" fontId="11" fillId="0" borderId="1" xfId="0" applyNumberFormat="1" applyFont="1" applyBorder="1" applyAlignment="1">
      <alignment horizontal="center"/>
    </xf>
    <xf numFmtId="10" fontId="9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41" fontId="6" fillId="0" borderId="80" xfId="0" applyNumberFormat="1" applyFont="1" applyBorder="1"/>
    <xf numFmtId="41" fontId="18" fillId="0" borderId="80" xfId="0" applyNumberFormat="1" applyFont="1" applyBorder="1"/>
    <xf numFmtId="9" fontId="84" fillId="0" borderId="80" xfId="1" applyNumberFormat="1" applyFont="1" applyBorder="1"/>
    <xf numFmtId="0" fontId="86" fillId="0" borderId="3" xfId="0" applyFont="1" applyBorder="1" applyAlignment="1">
      <alignment horizontal="center"/>
    </xf>
    <xf numFmtId="0" fontId="86" fillId="0" borderId="4" xfId="0" applyFont="1" applyBorder="1" applyAlignment="1">
      <alignment horizontal="center"/>
    </xf>
    <xf numFmtId="9" fontId="86" fillId="0" borderId="1" xfId="1" applyNumberFormat="1" applyFont="1" applyBorder="1"/>
    <xf numFmtId="0" fontId="14" fillId="0" borderId="2" xfId="0" applyFont="1" applyFill="1" applyBorder="1" applyAlignment="1">
      <alignment horizontal="center" vertical="center"/>
    </xf>
    <xf numFmtId="41" fontId="6" fillId="0" borderId="80" xfId="0" applyNumberFormat="1" applyFont="1" applyFill="1" applyBorder="1"/>
    <xf numFmtId="0" fontId="6" fillId="0" borderId="80" xfId="0" applyFont="1" applyBorder="1"/>
    <xf numFmtId="9" fontId="6" fillId="0" borderId="80" xfId="1" applyFont="1" applyBorder="1"/>
    <xf numFmtId="9" fontId="9" fillId="0" borderId="1" xfId="1" applyFont="1" applyBorder="1"/>
    <xf numFmtId="0" fontId="7" fillId="0" borderId="2" xfId="0" applyFont="1" applyFill="1" applyBorder="1" applyAlignment="1">
      <alignment horizontal="center" vertical="center"/>
    </xf>
    <xf numFmtId="9" fontId="6" fillId="0" borderId="80" xfId="1" applyFont="1" applyFill="1" applyBorder="1"/>
    <xf numFmtId="9" fontId="6" fillId="0" borderId="1" xfId="1" applyFont="1" applyFill="1" applyBorder="1"/>
    <xf numFmtId="41" fontId="18" fillId="0" borderId="80" xfId="0" applyNumberFormat="1" applyFont="1" applyFill="1" applyBorder="1"/>
    <xf numFmtId="41" fontId="18" fillId="0" borderId="1" xfId="0" applyNumberFormat="1" applyFont="1" applyFill="1" applyBorder="1"/>
    <xf numFmtId="41" fontId="16" fillId="0" borderId="1" xfId="0" applyNumberFormat="1" applyFont="1" applyBorder="1"/>
    <xf numFmtId="41" fontId="10" fillId="2" borderId="5" xfId="0" applyNumberFormat="1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vertical="center"/>
    </xf>
    <xf numFmtId="41" fontId="10" fillId="2" borderId="86" xfId="0" applyNumberFormat="1" applyFont="1" applyFill="1" applyBorder="1" applyAlignment="1">
      <alignment horizontal="center" wrapText="1"/>
    </xf>
    <xf numFmtId="41" fontId="6" fillId="0" borderId="86" xfId="0" applyNumberFormat="1" applyFont="1" applyBorder="1" applyAlignment="1">
      <alignment horizontal="left" indent="1"/>
    </xf>
    <xf numFmtId="41" fontId="18" fillId="0" borderId="82" xfId="0" applyNumberFormat="1" applyFont="1" applyBorder="1" applyAlignment="1">
      <alignment horizontal="left" indent="1"/>
    </xf>
    <xf numFmtId="41" fontId="18" fillId="0" borderId="8" xfId="0" applyNumberFormat="1" applyFont="1" applyBorder="1" applyAlignment="1">
      <alignment horizontal="left" indent="1"/>
    </xf>
    <xf numFmtId="41" fontId="18" fillId="0" borderId="7" xfId="0" applyNumberFormat="1" applyFont="1" applyBorder="1" applyAlignment="1">
      <alignment horizontal="left" indent="1"/>
    </xf>
    <xf numFmtId="41" fontId="87" fillId="0" borderId="2" xfId="0" applyNumberFormat="1" applyFont="1" applyBorder="1"/>
    <xf numFmtId="41" fontId="11" fillId="0" borderId="86" xfId="1" applyNumberFormat="1" applyFont="1" applyBorder="1"/>
    <xf numFmtId="41" fontId="10" fillId="0" borderId="86" xfId="1" applyNumberFormat="1" applyFont="1" applyBorder="1"/>
    <xf numFmtId="164" fontId="64" fillId="0" borderId="10" xfId="0" applyNumberFormat="1" applyFont="1" applyBorder="1"/>
    <xf numFmtId="41" fontId="9" fillId="0" borderId="87" xfId="0" applyNumberFormat="1" applyFont="1" applyBorder="1"/>
    <xf numFmtId="41" fontId="6" fillId="0" borderId="87" xfId="0" applyNumberFormat="1" applyFont="1" applyBorder="1"/>
    <xf numFmtId="41" fontId="10" fillId="0" borderId="87" xfId="0" applyNumberFormat="1" applyFont="1" applyBorder="1"/>
    <xf numFmtId="41" fontId="84" fillId="0" borderId="87" xfId="0" applyNumberFormat="1" applyFont="1" applyBorder="1"/>
    <xf numFmtId="164" fontId="84" fillId="0" borderId="87" xfId="1" applyNumberFormat="1" applyFont="1" applyBorder="1"/>
    <xf numFmtId="41" fontId="18" fillId="0" borderId="80" xfId="0" applyNumberFormat="1" applyFont="1" applyBorder="1" applyAlignment="1">
      <alignment horizontal="center" vertical="center"/>
    </xf>
    <xf numFmtId="41" fontId="6" fillId="0" borderId="45" xfId="0" applyNumberFormat="1" applyFont="1" applyBorder="1"/>
    <xf numFmtId="41" fontId="6" fillId="2" borderId="45" xfId="0" applyNumberFormat="1" applyFont="1" applyFill="1" applyBorder="1"/>
    <xf numFmtId="41" fontId="20" fillId="0" borderId="9" xfId="0" applyNumberFormat="1" applyFont="1" applyBorder="1"/>
    <xf numFmtId="41" fontId="11" fillId="0" borderId="44" xfId="0" applyNumberFormat="1" applyFont="1" applyBorder="1"/>
    <xf numFmtId="41" fontId="11" fillId="0" borderId="42" xfId="0" applyNumberFormat="1" applyFont="1" applyBorder="1"/>
    <xf numFmtId="0" fontId="6" fillId="0" borderId="66" xfId="0" applyFont="1" applyBorder="1"/>
    <xf numFmtId="0" fontId="6" fillId="0" borderId="88" xfId="0" applyFont="1" applyBorder="1"/>
    <xf numFmtId="41" fontId="6" fillId="0" borderId="88" xfId="0" applyNumberFormat="1" applyFont="1" applyBorder="1"/>
    <xf numFmtId="41" fontId="18" fillId="0" borderId="88" xfId="0" applyNumberFormat="1" applyFont="1" applyBorder="1"/>
    <xf numFmtId="9" fontId="6" fillId="0" borderId="88" xfId="0" applyNumberFormat="1" applyFont="1" applyBorder="1"/>
    <xf numFmtId="41" fontId="11" fillId="0" borderId="41" xfId="0" applyNumberFormat="1" applyFont="1" applyFill="1" applyBorder="1"/>
    <xf numFmtId="41" fontId="6" fillId="0" borderId="72" xfId="0" applyNumberFormat="1" applyFont="1" applyBorder="1"/>
    <xf numFmtId="0" fontId="11" fillId="0" borderId="1" xfId="0" applyFont="1" applyFill="1" applyBorder="1" applyAlignment="1">
      <alignment horizontal="left" indent="1"/>
    </xf>
    <xf numFmtId="9" fontId="11" fillId="0" borderId="1" xfId="1" applyFont="1" applyFill="1" applyBorder="1" applyAlignment="1">
      <alignment horizontal="right"/>
    </xf>
    <xf numFmtId="0" fontId="11" fillId="0" borderId="3" xfId="0" applyFont="1" applyFill="1" applyBorder="1" applyAlignment="1">
      <alignment horizontal="left" indent="1"/>
    </xf>
    <xf numFmtId="9" fontId="11" fillId="0" borderId="3" xfId="1" applyFont="1" applyFill="1" applyBorder="1" applyAlignment="1">
      <alignment horizontal="right"/>
    </xf>
    <xf numFmtId="9" fontId="11" fillId="0" borderId="4" xfId="1" applyFont="1" applyFill="1" applyBorder="1" applyAlignment="1">
      <alignment horizontal="right"/>
    </xf>
    <xf numFmtId="41" fontId="10" fillId="0" borderId="89" xfId="0" applyNumberFormat="1" applyFont="1" applyBorder="1"/>
    <xf numFmtId="41" fontId="11" fillId="0" borderId="72" xfId="0" applyNumberFormat="1" applyFont="1" applyFill="1" applyBorder="1"/>
    <xf numFmtId="41" fontId="6" fillId="0" borderId="3" xfId="0" applyNumberFormat="1" applyFont="1" applyBorder="1"/>
    <xf numFmtId="41" fontId="11" fillId="0" borderId="2" xfId="0" applyNumberFormat="1" applyFont="1" applyFill="1" applyBorder="1"/>
    <xf numFmtId="41" fontId="11" fillId="0" borderId="73" xfId="0" applyNumberFormat="1" applyFont="1" applyFill="1" applyBorder="1"/>
    <xf numFmtId="41" fontId="10" fillId="0" borderId="70" xfId="0" applyNumberFormat="1" applyFont="1" applyFill="1" applyBorder="1" applyAlignment="1">
      <alignment horizontal="center"/>
    </xf>
    <xf numFmtId="41" fontId="11" fillId="0" borderId="70" xfId="0" applyNumberFormat="1" applyFont="1" applyFill="1" applyBorder="1" applyAlignment="1">
      <alignment horizontal="center"/>
    </xf>
    <xf numFmtId="0" fontId="72" fillId="0" borderId="13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1" xfId="0" applyFont="1" applyBorder="1"/>
    <xf numFmtId="41" fontId="6" fillId="0" borderId="13" xfId="0" applyNumberFormat="1" applyFont="1" applyBorder="1"/>
    <xf numFmtId="41" fontId="18" fillId="0" borderId="13" xfId="0" applyNumberFormat="1" applyFont="1" applyBorder="1"/>
    <xf numFmtId="0" fontId="51" fillId="0" borderId="13" xfId="0" applyFont="1" applyBorder="1"/>
    <xf numFmtId="0" fontId="7" fillId="0" borderId="90" xfId="0" applyFont="1" applyFill="1" applyBorder="1" applyAlignment="1">
      <alignment horizontal="center" vertical="center"/>
    </xf>
    <xf numFmtId="0" fontId="74" fillId="2" borderId="91" xfId="0" applyFont="1" applyFill="1" applyBorder="1" applyAlignment="1">
      <alignment horizontal="center" vertical="center"/>
    </xf>
    <xf numFmtId="0" fontId="74" fillId="0" borderId="91" xfId="0" applyFont="1" applyFill="1" applyBorder="1" applyAlignment="1">
      <alignment horizontal="center" vertical="center"/>
    </xf>
    <xf numFmtId="41" fontId="39" fillId="0" borderId="91" xfId="0" applyNumberFormat="1" applyFont="1" applyFill="1" applyBorder="1" applyAlignment="1">
      <alignment horizontal="right" vertical="center" wrapText="1"/>
    </xf>
    <xf numFmtId="41" fontId="39" fillId="0" borderId="91" xfId="0" applyNumberFormat="1" applyFont="1" applyFill="1" applyBorder="1" applyAlignment="1">
      <alignment horizontal="right" vertical="center"/>
    </xf>
    <xf numFmtId="41" fontId="39" fillId="0" borderId="91" xfId="0" applyNumberFormat="1" applyFont="1" applyFill="1" applyBorder="1" applyAlignment="1">
      <alignment horizontal="right"/>
    </xf>
    <xf numFmtId="0" fontId="18" fillId="0" borderId="91" xfId="0" applyFont="1" applyBorder="1" applyAlignment="1">
      <alignment horizontal="right" wrapText="1"/>
    </xf>
    <xf numFmtId="41" fontId="6" fillId="0" borderId="91" xfId="0" applyNumberFormat="1" applyFont="1" applyFill="1" applyBorder="1" applyAlignment="1">
      <alignment horizontal="center" vertical="center"/>
    </xf>
    <xf numFmtId="41" fontId="6" fillId="0" borderId="91" xfId="1" applyNumberFormat="1" applyFont="1" applyFill="1" applyBorder="1"/>
    <xf numFmtId="41" fontId="6" fillId="0" borderId="91" xfId="0" applyNumberFormat="1" applyFont="1" applyBorder="1"/>
    <xf numFmtId="41" fontId="18" fillId="0" borderId="91" xfId="1" applyNumberFormat="1" applyFont="1" applyFill="1" applyBorder="1" applyAlignment="1">
      <alignment horizontal="center" vertical="center"/>
    </xf>
    <xf numFmtId="41" fontId="18" fillId="0" borderId="91" xfId="0" applyNumberFormat="1" applyFont="1" applyFill="1" applyBorder="1" applyAlignment="1">
      <alignment horizontal="center" vertical="center"/>
    </xf>
    <xf numFmtId="41" fontId="18" fillId="0" borderId="91" xfId="1" applyNumberFormat="1" applyFont="1" applyFill="1" applyBorder="1"/>
    <xf numFmtId="41" fontId="18" fillId="0" borderId="91" xfId="0" applyNumberFormat="1" applyFont="1" applyFill="1" applyBorder="1" applyAlignment="1">
      <alignment horizontal="right"/>
    </xf>
    <xf numFmtId="41" fontId="18" fillId="0" borderId="91" xfId="0" applyNumberFormat="1" applyFont="1" applyBorder="1"/>
    <xf numFmtId="9" fontId="39" fillId="0" borderId="92" xfId="1" applyFont="1" applyFill="1" applyBorder="1" applyAlignment="1">
      <alignment horizontal="right" vertical="center"/>
    </xf>
    <xf numFmtId="9" fontId="39" fillId="0" borderId="92" xfId="1" applyFont="1" applyFill="1" applyBorder="1"/>
    <xf numFmtId="9" fontId="18" fillId="0" borderId="92" xfId="1" applyFont="1" applyBorder="1"/>
    <xf numFmtId="0" fontId="97" fillId="0" borderId="0" xfId="0" applyFont="1"/>
    <xf numFmtId="0" fontId="97" fillId="0" borderId="0" xfId="0" applyFont="1" applyFill="1"/>
    <xf numFmtId="0" fontId="87" fillId="0" borderId="0" xfId="0" applyFont="1" applyAlignment="1">
      <alignment horizontal="left"/>
    </xf>
    <xf numFmtId="0" fontId="6" fillId="0" borderId="0" xfId="0" applyFont="1" applyFill="1"/>
    <xf numFmtId="0" fontId="95" fillId="0" borderId="0" xfId="0" applyFont="1" applyFill="1"/>
    <xf numFmtId="0" fontId="6" fillId="0" borderId="94" xfId="0" applyFont="1" applyBorder="1" applyAlignment="1">
      <alignment horizontal="left"/>
    </xf>
    <xf numFmtId="0" fontId="10" fillId="0" borderId="93" xfId="0" applyFont="1" applyBorder="1" applyAlignment="1">
      <alignment horizontal="left"/>
    </xf>
    <xf numFmtId="41" fontId="10" fillId="0" borderId="10" xfId="0" applyNumberFormat="1" applyFont="1" applyFill="1" applyBorder="1"/>
    <xf numFmtId="0" fontId="6" fillId="0" borderId="13" xfId="0" applyFont="1" applyFill="1" applyBorder="1"/>
    <xf numFmtId="9" fontId="6" fillId="0" borderId="11" xfId="1" applyFont="1" applyBorder="1"/>
    <xf numFmtId="9" fontId="18" fillId="0" borderId="95" xfId="1" applyFont="1" applyBorder="1"/>
    <xf numFmtId="41" fontId="10" fillId="0" borderId="52" xfId="0" applyNumberFormat="1" applyFont="1" applyBorder="1" applyAlignment="1">
      <alignment horizontal="center" wrapText="1"/>
    </xf>
    <xf numFmtId="41" fontId="10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6" fillId="0" borderId="96" xfId="0" applyFont="1" applyBorder="1" applyAlignment="1">
      <alignment horizontal="left" indent="1"/>
    </xf>
    <xf numFmtId="0" fontId="56" fillId="0" borderId="97" xfId="0" applyFont="1" applyBorder="1" applyAlignment="1">
      <alignment horizontal="center"/>
    </xf>
    <xf numFmtId="0" fontId="57" fillId="0" borderId="100" xfId="0" applyFont="1" applyFill="1" applyBorder="1" applyAlignment="1">
      <alignment horizontal="center" vertical="center"/>
    </xf>
    <xf numFmtId="0" fontId="100" fillId="0" borderId="0" xfId="0" applyFont="1" applyBorder="1"/>
    <xf numFmtId="0" fontId="100" fillId="0" borderId="5" xfId="0" applyFont="1" applyFill="1" applyBorder="1" applyAlignment="1">
      <alignment horizontal="center"/>
    </xf>
    <xf numFmtId="0" fontId="100" fillId="0" borderId="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/>
    <xf numFmtId="0" fontId="79" fillId="0" borderId="5" xfId="0" applyFont="1" applyBorder="1"/>
    <xf numFmtId="0" fontId="101" fillId="0" borderId="5" xfId="0" applyFont="1" applyBorder="1" applyAlignment="1">
      <alignment horizontal="center" vertical="center" wrapText="1"/>
    </xf>
    <xf numFmtId="0" fontId="79" fillId="0" borderId="94" xfId="0" applyFont="1" applyBorder="1"/>
    <xf numFmtId="41" fontId="79" fillId="0" borderId="19" xfId="0" applyNumberFormat="1" applyFont="1" applyBorder="1" applyAlignment="1">
      <alignment horizontal="center" wrapText="1"/>
    </xf>
    <xf numFmtId="0" fontId="102" fillId="0" borderId="99" xfId="0" applyNumberFormat="1" applyFont="1" applyBorder="1" applyAlignment="1">
      <alignment horizontal="right" wrapText="1"/>
    </xf>
    <xf numFmtId="41" fontId="79" fillId="0" borderId="13" xfId="0" applyNumberFormat="1" applyFont="1" applyFill="1" applyBorder="1" applyAlignment="1">
      <alignment horizontal="center" wrapText="1"/>
    </xf>
    <xf numFmtId="0" fontId="100" fillId="0" borderId="10" xfId="0" applyFont="1" applyBorder="1" applyAlignment="1">
      <alignment horizontal="left" indent="1"/>
    </xf>
    <xf numFmtId="41" fontId="100" fillId="0" borderId="11" xfId="0" applyNumberFormat="1" applyFont="1" applyBorder="1" applyAlignment="1"/>
    <xf numFmtId="41" fontId="100" fillId="0" borderId="11" xfId="0" applyNumberFormat="1" applyFont="1" applyBorder="1" applyAlignment="1">
      <alignment horizontal="center"/>
    </xf>
    <xf numFmtId="41" fontId="79" fillId="0" borderId="10" xfId="0" applyNumberFormat="1" applyFont="1" applyBorder="1" applyAlignment="1"/>
    <xf numFmtId="41" fontId="79" fillId="0" borderId="11" xfId="0" applyNumberFormat="1" applyFont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/>
    </xf>
    <xf numFmtId="41" fontId="6" fillId="0" borderId="10" xfId="0" applyNumberFormat="1" applyFont="1" applyBorder="1" applyAlignment="1">
      <alignment wrapText="1"/>
    </xf>
    <xf numFmtId="9" fontId="6" fillId="0" borderId="10" xfId="1" applyFont="1" applyBorder="1" applyAlignment="1">
      <alignment wrapText="1"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 horizontal="right"/>
    </xf>
    <xf numFmtId="9" fontId="6" fillId="0" borderId="10" xfId="1" applyNumberFormat="1" applyFont="1" applyBorder="1"/>
    <xf numFmtId="9" fontId="6" fillId="0" borderId="10" xfId="1" applyNumberFormat="1" applyFont="1" applyBorder="1" applyAlignment="1">
      <alignment horizontal="right"/>
    </xf>
    <xf numFmtId="9" fontId="6" fillId="0" borderId="13" xfId="0" applyNumberFormat="1" applyFont="1" applyBorder="1"/>
    <xf numFmtId="41" fontId="6" fillId="0" borderId="11" xfId="0" applyNumberFormat="1" applyFont="1" applyBorder="1"/>
    <xf numFmtId="0" fontId="6" fillId="0" borderId="10" xfId="0" applyFont="1" applyBorder="1" applyAlignment="1">
      <alignment wrapText="1"/>
    </xf>
    <xf numFmtId="41" fontId="6" fillId="0" borderId="54" xfId="0" applyNumberFormat="1" applyFont="1" applyBorder="1"/>
    <xf numFmtId="41" fontId="26" fillId="0" borderId="5" xfId="0" applyNumberFormat="1" applyFont="1" applyBorder="1"/>
    <xf numFmtId="0" fontId="84" fillId="0" borderId="2" xfId="0" applyFont="1" applyBorder="1" applyAlignment="1">
      <alignment horizontal="left" indent="1"/>
    </xf>
    <xf numFmtId="41" fontId="84" fillId="0" borderId="3" xfId="0" applyNumberFormat="1" applyFont="1" applyBorder="1"/>
    <xf numFmtId="41" fontId="84" fillId="0" borderId="4" xfId="0" applyNumberFormat="1" applyFont="1" applyBorder="1"/>
    <xf numFmtId="41" fontId="10" fillId="2" borderId="8" xfId="0" applyNumberFormat="1" applyFont="1" applyFill="1" applyBorder="1" applyAlignment="1">
      <alignment horizontal="left"/>
    </xf>
    <xf numFmtId="0" fontId="6" fillId="0" borderId="102" xfId="0" applyFont="1" applyBorder="1"/>
    <xf numFmtId="0" fontId="14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center"/>
    </xf>
    <xf numFmtId="0" fontId="11" fillId="0" borderId="10" xfId="0" applyFont="1" applyBorder="1"/>
    <xf numFmtId="41" fontId="11" fillId="0" borderId="95" xfId="0" applyNumberFormat="1" applyFont="1" applyBorder="1"/>
    <xf numFmtId="41" fontId="10" fillId="0" borderId="95" xfId="0" applyNumberFormat="1" applyFont="1" applyBorder="1"/>
    <xf numFmtId="0" fontId="6" fillId="0" borderId="97" xfId="0" applyFont="1" applyBorder="1"/>
    <xf numFmtId="41" fontId="6" fillId="0" borderId="97" xfId="0" applyNumberFormat="1" applyFont="1" applyBorder="1"/>
    <xf numFmtId="0" fontId="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/>
    </xf>
    <xf numFmtId="0" fontId="79" fillId="0" borderId="12" xfId="0" applyFont="1" applyBorder="1"/>
    <xf numFmtId="41" fontId="79" fillId="0" borderId="12" xfId="0" applyNumberFormat="1" applyFont="1" applyBorder="1"/>
    <xf numFmtId="0" fontId="59" fillId="0" borderId="12" xfId="0" applyFont="1" applyBorder="1"/>
    <xf numFmtId="0" fontId="59" fillId="0" borderId="13" xfId="0" applyFont="1" applyBorder="1"/>
    <xf numFmtId="0" fontId="79" fillId="0" borderId="105" xfId="0" applyFont="1" applyBorder="1" applyAlignment="1">
      <alignment horizontal="left" indent="1"/>
    </xf>
    <xf numFmtId="0" fontId="81" fillId="0" borderId="10" xfId="0" applyFont="1" applyBorder="1" applyAlignment="1">
      <alignment horizontal="left"/>
    </xf>
    <xf numFmtId="0" fontId="81" fillId="0" borderId="25" xfId="0" applyFont="1" applyBorder="1" applyAlignment="1">
      <alignment horizontal="center"/>
    </xf>
    <xf numFmtId="0" fontId="103" fillId="0" borderId="10" xfId="0" applyFont="1" applyFill="1" applyBorder="1" applyAlignment="1">
      <alignment horizontal="center" wrapText="1"/>
    </xf>
    <xf numFmtId="0" fontId="103" fillId="0" borderId="10" xfId="0" applyFont="1" applyBorder="1" applyAlignment="1">
      <alignment horizontal="center" wrapText="1"/>
    </xf>
    <xf numFmtId="0" fontId="104" fillId="0" borderId="104" xfId="0" applyFont="1" applyBorder="1" applyAlignment="1">
      <alignment horizontal="left" indent="1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/>
    <xf numFmtId="0" fontId="84" fillId="0" borderId="102" xfId="0" applyFont="1" applyFill="1" applyBorder="1" applyAlignment="1" applyProtection="1">
      <alignment horizontal="left" indent="1"/>
    </xf>
    <xf numFmtId="41" fontId="10" fillId="0" borderId="102" xfId="0" applyNumberFormat="1" applyFont="1" applyFill="1" applyBorder="1" applyAlignment="1">
      <alignment horizontal="center"/>
    </xf>
    <xf numFmtId="41" fontId="10" fillId="0" borderId="107" xfId="0" applyNumberFormat="1" applyFont="1" applyFill="1" applyBorder="1" applyAlignment="1">
      <alignment horizontal="center"/>
    </xf>
    <xf numFmtId="41" fontId="10" fillId="0" borderId="108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1" fillId="0" borderId="106" xfId="0" applyFont="1" applyFill="1" applyBorder="1" applyAlignment="1" applyProtection="1">
      <alignment horizontal="left" indent="1"/>
    </xf>
    <xf numFmtId="41" fontId="11" fillId="0" borderId="106" xfId="0" applyNumberFormat="1" applyFont="1" applyFill="1" applyBorder="1" applyAlignment="1">
      <alignment horizontal="center"/>
    </xf>
    <xf numFmtId="41" fontId="10" fillId="0" borderId="106" xfId="0" applyNumberFormat="1" applyFont="1" applyFill="1" applyBorder="1" applyAlignment="1">
      <alignment horizontal="center"/>
    </xf>
    <xf numFmtId="41" fontId="11" fillId="0" borderId="35" xfId="0" applyNumberFormat="1" applyFont="1" applyFill="1" applyBorder="1" applyAlignment="1">
      <alignment horizontal="center"/>
    </xf>
    <xf numFmtId="41" fontId="6" fillId="0" borderId="110" xfId="0" applyNumberFormat="1" applyFont="1" applyBorder="1"/>
    <xf numFmtId="41" fontId="18" fillId="0" borderId="110" xfId="0" applyNumberFormat="1" applyFont="1" applyBorder="1"/>
    <xf numFmtId="41" fontId="6" fillId="0" borderId="109" xfId="0" applyNumberFormat="1" applyFont="1" applyBorder="1"/>
    <xf numFmtId="41" fontId="9" fillId="0" borderId="46" xfId="0" applyNumberFormat="1" applyFont="1" applyFill="1" applyBorder="1"/>
    <xf numFmtId="41" fontId="6" fillId="0" borderId="45" xfId="0" applyNumberFormat="1" applyFont="1" applyFill="1" applyBorder="1"/>
    <xf numFmtId="41" fontId="6" fillId="0" borderId="46" xfId="0" applyNumberFormat="1" applyFont="1" applyFill="1" applyBorder="1"/>
    <xf numFmtId="44" fontId="18" fillId="0" borderId="14" xfId="0" applyNumberFormat="1" applyFont="1" applyBorder="1" applyAlignment="1">
      <alignment horizontal="center"/>
    </xf>
    <xf numFmtId="41" fontId="18" fillId="0" borderId="15" xfId="0" applyNumberFormat="1" applyFont="1" applyBorder="1" applyAlignment="1" applyProtection="1">
      <alignment horizontal="center" wrapText="1"/>
      <protection locked="0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vertical="center" wrapText="1"/>
    </xf>
    <xf numFmtId="41" fontId="16" fillId="0" borderId="31" xfId="0" applyNumberFormat="1" applyFont="1" applyBorder="1" applyAlignment="1">
      <alignment horizontal="center" wrapText="1"/>
    </xf>
    <xf numFmtId="41" fontId="73" fillId="0" borderId="31" xfId="0" applyNumberFormat="1" applyFont="1" applyBorder="1" applyAlignment="1">
      <alignment horizontal="center"/>
    </xf>
    <xf numFmtId="41" fontId="16" fillId="0" borderId="32" xfId="0" applyNumberFormat="1" applyFont="1" applyBorder="1" applyAlignment="1">
      <alignment horizontal="center"/>
    </xf>
    <xf numFmtId="41" fontId="16" fillId="0" borderId="76" xfId="0" applyNumberFormat="1" applyFont="1" applyFill="1" applyBorder="1" applyAlignment="1">
      <alignment horizontal="center" wrapText="1"/>
    </xf>
    <xf numFmtId="41" fontId="16" fillId="0" borderId="31" xfId="0" applyNumberFormat="1" applyFont="1" applyFill="1" applyBorder="1" applyAlignment="1">
      <alignment horizontal="center" wrapText="1"/>
    </xf>
    <xf numFmtId="41" fontId="16" fillId="0" borderId="77" xfId="0" applyNumberFormat="1" applyFont="1" applyFill="1" applyBorder="1" applyAlignment="1">
      <alignment horizontal="center"/>
    </xf>
    <xf numFmtId="41" fontId="16" fillId="0" borderId="76" xfId="0" applyNumberFormat="1" applyFont="1" applyFill="1" applyBorder="1" applyAlignment="1">
      <alignment horizontal="center"/>
    </xf>
    <xf numFmtId="41" fontId="16" fillId="0" borderId="33" xfId="0" applyNumberFormat="1" applyFont="1" applyBorder="1" applyAlignment="1">
      <alignment horizontal="center" wrapText="1"/>
    </xf>
    <xf numFmtId="0" fontId="51" fillId="0" borderId="33" xfId="0" applyFont="1" applyBorder="1"/>
    <xf numFmtId="0" fontId="6" fillId="0" borderId="31" xfId="0" applyFont="1" applyBorder="1" applyAlignment="1">
      <alignment horizontal="left" indent="1"/>
    </xf>
    <xf numFmtId="9" fontId="6" fillId="0" borderId="32" xfId="0" applyNumberFormat="1" applyFont="1" applyBorder="1"/>
    <xf numFmtId="9" fontId="6" fillId="0" borderId="44" xfId="0" applyNumberFormat="1" applyFont="1" applyBorder="1"/>
    <xf numFmtId="41" fontId="6" fillId="0" borderId="31" xfId="0" applyNumberFormat="1" applyFont="1" applyFill="1" applyBorder="1"/>
    <xf numFmtId="41" fontId="11" fillId="0" borderId="33" xfId="0" applyNumberFormat="1" applyFont="1" applyFill="1" applyBorder="1"/>
    <xf numFmtId="41" fontId="11" fillId="0" borderId="32" xfId="0" applyNumberFormat="1" applyFont="1" applyFill="1" applyBorder="1"/>
    <xf numFmtId="41" fontId="12" fillId="0" borderId="33" xfId="0" applyNumberFormat="1" applyFont="1" applyFill="1" applyBorder="1"/>
    <xf numFmtId="41" fontId="17" fillId="0" borderId="32" xfId="0" applyNumberFormat="1" applyFont="1" applyFill="1" applyBorder="1"/>
    <xf numFmtId="41" fontId="18" fillId="0" borderId="31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41" fontId="12" fillId="0" borderId="28" xfId="0" applyNumberFormat="1" applyFont="1" applyBorder="1"/>
    <xf numFmtId="41" fontId="10" fillId="0" borderId="29" xfId="0" applyNumberFormat="1" applyFont="1" applyFill="1" applyBorder="1"/>
    <xf numFmtId="41" fontId="107" fillId="0" borderId="68" xfId="0" applyNumberFormat="1" applyFont="1" applyBorder="1"/>
    <xf numFmtId="44" fontId="10" fillId="0" borderId="72" xfId="0" applyNumberFormat="1" applyFont="1" applyBorder="1" applyAlignment="1">
      <alignment horizontal="center"/>
    </xf>
    <xf numFmtId="44" fontId="10" fillId="0" borderId="1" xfId="0" applyNumberFormat="1" applyFont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4" fontId="10" fillId="0" borderId="2" xfId="0" applyNumberFormat="1" applyFont="1" applyBorder="1" applyAlignment="1">
      <alignment horizontal="center"/>
    </xf>
    <xf numFmtId="41" fontId="18" fillId="0" borderId="2" xfId="0" applyNumberFormat="1" applyFont="1" applyBorder="1" applyAlignment="1">
      <alignment horizontal="center" wrapText="1"/>
    </xf>
    <xf numFmtId="44" fontId="10" fillId="0" borderId="70" xfId="0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44" fontId="10" fillId="0" borderId="2" xfId="0" applyNumberFormat="1" applyFont="1" applyFill="1" applyBorder="1" applyAlignment="1">
      <alignment wrapText="1"/>
    </xf>
    <xf numFmtId="44" fontId="10" fillId="0" borderId="72" xfId="0" applyNumberFormat="1" applyFont="1" applyBorder="1" applyAlignment="1">
      <alignment wrapText="1"/>
    </xf>
    <xf numFmtId="44" fontId="10" fillId="0" borderId="73" xfId="0" applyNumberFormat="1" applyFont="1" applyFill="1" applyBorder="1" applyAlignment="1">
      <alignment wrapText="1"/>
    </xf>
    <xf numFmtId="44" fontId="10" fillId="0" borderId="1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41" fontId="10" fillId="0" borderId="72" xfId="0" applyNumberFormat="1" applyFont="1" applyFill="1" applyBorder="1" applyAlignment="1">
      <alignment horizontal="center"/>
    </xf>
    <xf numFmtId="41" fontId="10" fillId="0" borderId="4" xfId="0" applyNumberFormat="1" applyFont="1" applyBorder="1" applyAlignment="1">
      <alignment horizontal="right"/>
    </xf>
    <xf numFmtId="9" fontId="9" fillId="0" borderId="4" xfId="1" applyFont="1" applyBorder="1"/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1" fontId="11" fillId="0" borderId="112" xfId="0" applyNumberFormat="1" applyFont="1" applyFill="1" applyBorder="1"/>
    <xf numFmtId="41" fontId="10" fillId="0" borderId="112" xfId="0" applyNumberFormat="1" applyFont="1" applyFill="1" applyBorder="1"/>
    <xf numFmtId="9" fontId="11" fillId="0" borderId="112" xfId="0" applyNumberFormat="1" applyFont="1" applyFill="1" applyBorder="1"/>
    <xf numFmtId="41" fontId="18" fillId="0" borderId="2" xfId="0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/>
    <xf numFmtId="44" fontId="10" fillId="0" borderId="72" xfId="0" applyNumberFormat="1" applyFont="1" applyFill="1" applyBorder="1" applyAlignment="1">
      <alignment horizontal="center" vertical="center"/>
    </xf>
    <xf numFmtId="41" fontId="18" fillId="0" borderId="70" xfId="0" applyNumberFormat="1" applyFont="1" applyFill="1" applyBorder="1"/>
    <xf numFmtId="0" fontId="10" fillId="0" borderId="113" xfId="0" applyFont="1" applyBorder="1" applyAlignment="1">
      <alignment horizontal="center"/>
    </xf>
    <xf numFmtId="9" fontId="6" fillId="0" borderId="114" xfId="1" applyFont="1" applyBorder="1"/>
    <xf numFmtId="0" fontId="10" fillId="0" borderId="2" xfId="0" applyFont="1" applyFill="1" applyBorder="1" applyAlignment="1">
      <alignment horizontal="center"/>
    </xf>
    <xf numFmtId="41" fontId="6" fillId="0" borderId="2" xfId="0" applyNumberFormat="1" applyFont="1" applyFill="1" applyBorder="1" applyAlignment="1">
      <alignment horizontal="center"/>
    </xf>
    <xf numFmtId="9" fontId="11" fillId="0" borderId="2" xfId="1" applyFont="1" applyFill="1" applyBorder="1" applyAlignment="1">
      <alignment horizontal="right"/>
    </xf>
    <xf numFmtId="0" fontId="10" fillId="0" borderId="72" xfId="0" applyFont="1" applyFill="1" applyBorder="1" applyAlignment="1">
      <alignment horizontal="center"/>
    </xf>
    <xf numFmtId="41" fontId="11" fillId="0" borderId="72" xfId="0" applyNumberFormat="1" applyFont="1" applyFill="1" applyBorder="1" applyAlignment="1">
      <alignment horizontal="center"/>
    </xf>
    <xf numFmtId="9" fontId="11" fillId="0" borderId="72" xfId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center"/>
    </xf>
    <xf numFmtId="0" fontId="18" fillId="0" borderId="115" xfId="0" applyFont="1" applyBorder="1" applyAlignment="1">
      <alignment horizontal="center"/>
    </xf>
    <xf numFmtId="9" fontId="6" fillId="0" borderId="72" xfId="1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41" fontId="10" fillId="0" borderId="1" xfId="0" applyNumberFormat="1" applyFont="1" applyFill="1" applyBorder="1" applyAlignment="1">
      <alignment horizontal="center" wrapText="1"/>
    </xf>
    <xf numFmtId="41" fontId="10" fillId="0" borderId="2" xfId="0" applyNumberFormat="1" applyFont="1" applyFill="1" applyBorder="1" applyAlignment="1">
      <alignment horizontal="center" wrapText="1"/>
    </xf>
    <xf numFmtId="41" fontId="10" fillId="0" borderId="87" xfId="0" applyNumberFormat="1" applyFont="1" applyBorder="1" applyAlignment="1">
      <alignment horizontal="center"/>
    </xf>
    <xf numFmtId="44" fontId="10" fillId="0" borderId="80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9" fontId="87" fillId="0" borderId="1" xfId="0" applyNumberFormat="1" applyFont="1" applyBorder="1"/>
    <xf numFmtId="9" fontId="87" fillId="0" borderId="1" xfId="1" applyFont="1" applyBorder="1"/>
    <xf numFmtId="41" fontId="87" fillId="0" borderId="1" xfId="0" applyNumberFormat="1" applyFont="1" applyBorder="1"/>
    <xf numFmtId="41" fontId="87" fillId="0" borderId="1" xfId="1" applyNumberFormat="1" applyFont="1" applyBorder="1"/>
    <xf numFmtId="41" fontId="10" fillId="0" borderId="80" xfId="0" applyNumberFormat="1" applyFont="1" applyBorder="1" applyAlignment="1">
      <alignment horizontal="center"/>
    </xf>
    <xf numFmtId="9" fontId="87" fillId="0" borderId="2" xfId="1" applyFont="1" applyBorder="1"/>
    <xf numFmtId="41" fontId="6" fillId="0" borderId="2" xfId="1" applyNumberFormat="1" applyFont="1" applyBorder="1"/>
    <xf numFmtId="0" fontId="10" fillId="0" borderId="80" xfId="0" applyFont="1" applyBorder="1" applyAlignment="1">
      <alignment horizontal="center" wrapText="1"/>
    </xf>
    <xf numFmtId="41" fontId="10" fillId="2" borderId="6" xfId="0" applyNumberFormat="1" applyFont="1" applyFill="1" applyBorder="1" applyAlignment="1">
      <alignment horizontal="center" wrapText="1"/>
    </xf>
    <xf numFmtId="41" fontId="10" fillId="2" borderId="85" xfId="0" applyNumberFormat="1" applyFont="1" applyFill="1" applyBorder="1" applyAlignment="1">
      <alignment horizontal="center" wrapText="1"/>
    </xf>
    <xf numFmtId="44" fontId="18" fillId="0" borderId="10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indent="1"/>
    </xf>
    <xf numFmtId="9" fontId="11" fillId="0" borderId="0" xfId="1" applyFont="1" applyBorder="1"/>
    <xf numFmtId="9" fontId="11" fillId="0" borderId="116" xfId="1" applyFont="1" applyBorder="1"/>
    <xf numFmtId="9" fontId="11" fillId="0" borderId="6" xfId="1" applyFont="1" applyBorder="1"/>
    <xf numFmtId="0" fontId="18" fillId="0" borderId="6" xfId="0" applyFont="1" applyBorder="1" applyAlignment="1">
      <alignment horizontal="center" vertical="center"/>
    </xf>
    <xf numFmtId="165" fontId="18" fillId="0" borderId="5" xfId="0" applyNumberFormat="1" applyFont="1" applyFill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/>
    </xf>
    <xf numFmtId="41" fontId="18" fillId="0" borderId="5" xfId="0" applyNumberFormat="1" applyFont="1" applyBorder="1" applyAlignment="1">
      <alignment horizontal="center" vertical="center"/>
    </xf>
    <xf numFmtId="44" fontId="18" fillId="0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wrapText="1"/>
    </xf>
    <xf numFmtId="0" fontId="18" fillId="0" borderId="54" xfId="0" applyFont="1" applyBorder="1" applyAlignment="1">
      <alignment horizontal="center" wrapText="1"/>
    </xf>
    <xf numFmtId="0" fontId="18" fillId="0" borderId="8" xfId="0" applyFont="1" applyBorder="1"/>
    <xf numFmtId="41" fontId="10" fillId="2" borderId="54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 indent="1"/>
    </xf>
    <xf numFmtId="165" fontId="18" fillId="0" borderId="56" xfId="0" applyNumberFormat="1" applyFont="1" applyBorder="1" applyAlignment="1">
      <alignment horizontal="center"/>
    </xf>
    <xf numFmtId="41" fontId="6" fillId="0" borderId="56" xfId="0" applyNumberFormat="1" applyFont="1" applyBorder="1"/>
    <xf numFmtId="0" fontId="59" fillId="0" borderId="10" xfId="0" applyFont="1" applyBorder="1" applyAlignment="1">
      <alignment horizontal="left" vertical="center" indent="1"/>
    </xf>
    <xf numFmtId="41" fontId="59" fillId="0" borderId="53" xfId="0" applyNumberFormat="1" applyFont="1" applyBorder="1" applyAlignment="1">
      <alignment horizontal="center"/>
    </xf>
    <xf numFmtId="41" fontId="59" fillId="0" borderId="98" xfId="0" applyNumberFormat="1" applyFont="1" applyBorder="1" applyAlignment="1">
      <alignment horizontal="center"/>
    </xf>
    <xf numFmtId="41" fontId="59" fillId="0" borderId="11" xfId="0" applyNumberFormat="1" applyFont="1" applyFill="1" applyBorder="1" applyAlignment="1">
      <alignment horizontal="center"/>
    </xf>
    <xf numFmtId="41" fontId="59" fillId="0" borderId="10" xfId="0" applyNumberFormat="1" applyFont="1" applyFill="1" applyBorder="1" applyAlignment="1"/>
    <xf numFmtId="41" fontId="59" fillId="0" borderId="11" xfId="0" applyNumberFormat="1" applyFont="1" applyFill="1" applyBorder="1" applyAlignment="1"/>
    <xf numFmtId="0" fontId="10" fillId="0" borderId="5" xfId="0" applyFont="1" applyFill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165" fontId="103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41" fontId="58" fillId="0" borderId="10" xfId="0" applyNumberFormat="1" applyFont="1" applyFill="1" applyBorder="1" applyAlignment="1">
      <alignment horizontal="center"/>
    </xf>
    <xf numFmtId="41" fontId="58" fillId="0" borderId="10" xfId="0" applyNumberFormat="1" applyFont="1" applyFill="1" applyBorder="1" applyAlignment="1">
      <alignment horizontal="center" wrapText="1"/>
    </xf>
    <xf numFmtId="41" fontId="60" fillId="0" borderId="10" xfId="0" applyNumberFormat="1" applyFont="1" applyBorder="1" applyAlignment="1">
      <alignment horizontal="center" vertical="center"/>
    </xf>
    <xf numFmtId="41" fontId="60" fillId="0" borderId="10" xfId="0" applyNumberFormat="1" applyFont="1" applyFill="1" applyBorder="1" applyAlignment="1">
      <alignment horizontal="center" vertical="center" wrapText="1"/>
    </xf>
    <xf numFmtId="4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41" fontId="6" fillId="0" borderId="8" xfId="0" applyNumberFormat="1" applyFont="1" applyFill="1" applyBorder="1" applyAlignment="1"/>
    <xf numFmtId="41" fontId="6" fillId="0" borderId="5" xfId="0" applyNumberFormat="1" applyFont="1" applyBorder="1" applyAlignment="1"/>
    <xf numFmtId="41" fontId="6" fillId="0" borderId="5" xfId="3" applyNumberFormat="1" applyFont="1" applyBorder="1" applyAlignment="1"/>
    <xf numFmtId="41" fontId="10" fillId="0" borderId="10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41" fontId="18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horizontal="center"/>
    </xf>
    <xf numFmtId="41" fontId="18" fillId="0" borderId="10" xfId="0" applyNumberFormat="1" applyFont="1" applyBorder="1" applyAlignment="1">
      <alignment horizontal="center" wrapText="1"/>
    </xf>
    <xf numFmtId="41" fontId="18" fillId="0" borderId="1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1" fontId="10" fillId="0" borderId="95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110" fillId="0" borderId="0" xfId="0" applyFont="1" applyAlignment="1">
      <alignment horizontal="left"/>
    </xf>
    <xf numFmtId="0" fontId="110" fillId="0" borderId="0" xfId="0" applyFont="1"/>
    <xf numFmtId="0" fontId="110" fillId="0" borderId="0" xfId="0" applyFont="1" applyFill="1"/>
    <xf numFmtId="0" fontId="93" fillId="0" borderId="0" xfId="0" applyFont="1" applyAlignment="1">
      <alignment horizontal="left" indent="2"/>
    </xf>
    <xf numFmtId="0" fontId="110" fillId="0" borderId="0" xfId="0" applyFont="1" applyAlignment="1">
      <alignment horizontal="left" indent="1"/>
    </xf>
    <xf numFmtId="0" fontId="110" fillId="0" borderId="0" xfId="0" applyFont="1" applyAlignment="1">
      <alignment horizontal="left" vertical="center"/>
    </xf>
    <xf numFmtId="0" fontId="110" fillId="0" borderId="0" xfId="0" applyFont="1" applyFill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0" fillId="0" borderId="0" xfId="0" applyFont="1" applyFill="1" applyAlignment="1">
      <alignment horizontal="left" vertical="center"/>
    </xf>
    <xf numFmtId="0" fontId="110" fillId="0" borderId="0" xfId="0" applyFont="1" applyFill="1" applyAlignment="1">
      <alignment horizontal="left"/>
    </xf>
    <xf numFmtId="0" fontId="93" fillId="0" borderId="0" xfId="0" applyFont="1"/>
    <xf numFmtId="0" fontId="110" fillId="0" borderId="0" xfId="0" applyFont="1" applyAlignment="1"/>
    <xf numFmtId="0" fontId="93" fillId="0" borderId="0" xfId="0" applyFont="1" applyFill="1" applyAlignment="1">
      <alignment horizontal="left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left"/>
    </xf>
    <xf numFmtId="41" fontId="10" fillId="0" borderId="11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9" fontId="6" fillId="0" borderId="8" xfId="0" applyNumberFormat="1" applyFont="1" applyBorder="1"/>
    <xf numFmtId="0" fontId="10" fillId="0" borderId="5" xfId="0" applyFont="1" applyBorder="1" applyAlignment="1">
      <alignment horizontal="center"/>
    </xf>
    <xf numFmtId="41" fontId="6" fillId="0" borderId="13" xfId="0" applyNumberFormat="1" applyFont="1" applyBorder="1" applyAlignment="1">
      <alignment wrapText="1"/>
    </xf>
    <xf numFmtId="0" fontId="58" fillId="0" borderId="10" xfId="0" applyFont="1" applyBorder="1" applyAlignment="1">
      <alignment horizontal="center"/>
    </xf>
    <xf numFmtId="0" fontId="73" fillId="0" borderId="5" xfId="0" applyFont="1" applyBorder="1" applyAlignment="1">
      <alignment horizontal="center"/>
    </xf>
    <xf numFmtId="41" fontId="10" fillId="0" borderId="110" xfId="0" applyNumberFormat="1" applyFont="1" applyFill="1" applyBorder="1" applyAlignment="1">
      <alignment horizontal="center"/>
    </xf>
    <xf numFmtId="9" fontId="84" fillId="0" borderId="3" xfId="1" applyNumberFormat="1" applyFont="1" applyBorder="1"/>
    <xf numFmtId="9" fontId="84" fillId="0" borderId="3" xfId="0" applyNumberFormat="1" applyFont="1" applyBorder="1"/>
    <xf numFmtId="164" fontId="84" fillId="0" borderId="3" xfId="1" applyNumberFormat="1" applyFont="1" applyBorder="1"/>
    <xf numFmtId="0" fontId="6" fillId="0" borderId="3" xfId="0" applyFont="1" applyBorder="1"/>
    <xf numFmtId="41" fontId="6" fillId="0" borderId="4" xfId="0" applyNumberFormat="1" applyFont="1" applyFill="1" applyBorder="1"/>
    <xf numFmtId="0" fontId="87" fillId="0" borderId="2" xfId="0" applyFont="1" applyBorder="1" applyAlignment="1">
      <alignment horizontal="left" indent="1"/>
    </xf>
    <xf numFmtId="41" fontId="87" fillId="0" borderId="3" xfId="0" applyNumberFormat="1" applyFont="1" applyBorder="1"/>
    <xf numFmtId="41" fontId="87" fillId="0" borderId="4" xfId="0" applyNumberFormat="1" applyFont="1" applyBorder="1"/>
    <xf numFmtId="0" fontId="87" fillId="0" borderId="14" xfId="0" applyNumberFormat="1" applyFont="1" applyFill="1" applyBorder="1" applyAlignment="1">
      <alignment horizontal="center" vertical="center" wrapText="1"/>
    </xf>
    <xf numFmtId="14" fontId="87" fillId="0" borderId="45" xfId="0" applyNumberFormat="1" applyFont="1" applyFill="1" applyBorder="1" applyAlignment="1">
      <alignment horizontal="center" vertical="center"/>
    </xf>
    <xf numFmtId="14" fontId="87" fillId="0" borderId="46" xfId="0" applyNumberFormat="1" applyFont="1" applyFill="1" applyBorder="1" applyAlignment="1">
      <alignment horizontal="center" vertical="center"/>
    </xf>
    <xf numFmtId="0" fontId="87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73" fillId="0" borderId="28" xfId="0" applyFont="1" applyBorder="1" applyAlignment="1">
      <alignment horizontal="center" wrapText="1"/>
    </xf>
    <xf numFmtId="0" fontId="73" fillId="0" borderId="28" xfId="0" applyFont="1" applyBorder="1" applyAlignment="1">
      <alignment horizontal="center"/>
    </xf>
    <xf numFmtId="41" fontId="73" fillId="0" borderId="29" xfId="0" applyNumberFormat="1" applyFont="1" applyBorder="1" applyAlignment="1">
      <alignment horizontal="right"/>
    </xf>
    <xf numFmtId="0" fontId="73" fillId="0" borderId="41" xfId="0" applyFont="1" applyBorder="1" applyAlignment="1">
      <alignment horizontal="center" wrapText="1"/>
    </xf>
    <xf numFmtId="41" fontId="73" fillId="0" borderId="42" xfId="0" applyNumberFormat="1" applyFont="1" applyBorder="1" applyAlignment="1">
      <alignment horizontal="center"/>
    </xf>
    <xf numFmtId="0" fontId="73" fillId="0" borderId="30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1" fontId="73" fillId="0" borderId="29" xfId="0" applyNumberFormat="1" applyFont="1" applyBorder="1" applyAlignment="1">
      <alignment horizontal="center"/>
    </xf>
    <xf numFmtId="0" fontId="73" fillId="0" borderId="88" xfId="0" applyFont="1" applyBorder="1" applyAlignment="1">
      <alignment horizontal="center"/>
    </xf>
    <xf numFmtId="0" fontId="14" fillId="15" borderId="0" xfId="0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110" fillId="0" borderId="0" xfId="0" applyFont="1" applyAlignment="1">
      <alignment horizontal="left"/>
    </xf>
    <xf numFmtId="0" fontId="14" fillId="15" borderId="0" xfId="0" applyFont="1" applyFill="1" applyAlignment="1">
      <alignment horizontal="center" vertical="center"/>
    </xf>
    <xf numFmtId="0" fontId="7" fillId="10" borderId="10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14" fillId="11" borderId="10" xfId="0" applyFont="1" applyFill="1" applyBorder="1" applyAlignment="1">
      <alignment horizontal="center"/>
    </xf>
    <xf numFmtId="0" fontId="14" fillId="13" borderId="94" xfId="0" applyFont="1" applyFill="1" applyBorder="1" applyAlignment="1">
      <alignment horizontal="center"/>
    </xf>
    <xf numFmtId="0" fontId="14" fillId="12" borderId="11" xfId="0" applyFont="1" applyFill="1" applyBorder="1" applyAlignment="1">
      <alignment horizontal="center"/>
    </xf>
    <xf numFmtId="0" fontId="14" fillId="12" borderId="12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101" xfId="0" applyFont="1" applyFill="1" applyBorder="1" applyAlignment="1">
      <alignment horizontal="center"/>
    </xf>
    <xf numFmtId="0" fontId="14" fillId="3" borderId="78" xfId="0" applyFont="1" applyFill="1" applyBorder="1" applyAlignment="1">
      <alignment horizontal="center"/>
    </xf>
    <xf numFmtId="0" fontId="14" fillId="3" borderId="103" xfId="0" applyFont="1" applyFill="1" applyBorder="1" applyAlignment="1">
      <alignment horizontal="center"/>
    </xf>
    <xf numFmtId="0" fontId="39" fillId="2" borderId="6" xfId="0" applyFont="1" applyFill="1" applyBorder="1" applyAlignment="1">
      <alignment horizontal="center"/>
    </xf>
    <xf numFmtId="0" fontId="39" fillId="2" borderId="7" xfId="0" applyFont="1" applyFill="1" applyBorder="1" applyAlignment="1">
      <alignment horizontal="center"/>
    </xf>
    <xf numFmtId="0" fontId="39" fillId="2" borderId="23" xfId="0" applyFont="1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100" fillId="0" borderId="5" xfId="0" applyFont="1" applyFill="1" applyBorder="1" applyAlignment="1">
      <alignment horizontal="center" wrapText="1"/>
    </xf>
    <xf numFmtId="0" fontId="57" fillId="3" borderId="20" xfId="0" applyFont="1" applyFill="1" applyBorder="1" applyAlignment="1">
      <alignment horizontal="center" vertical="center"/>
    </xf>
    <xf numFmtId="0" fontId="57" fillId="3" borderId="21" xfId="0" applyFont="1" applyFill="1" applyBorder="1" applyAlignment="1">
      <alignment horizontal="center" vertical="center"/>
    </xf>
    <xf numFmtId="0" fontId="57" fillId="3" borderId="11" xfId="0" applyFont="1" applyFill="1" applyBorder="1" applyAlignment="1">
      <alignment horizontal="center" vertical="center"/>
    </xf>
    <xf numFmtId="0" fontId="57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68" fillId="3" borderId="11" xfId="0" applyNumberFormat="1" applyFont="1" applyFill="1" applyBorder="1" applyAlignment="1">
      <alignment horizontal="center" vertical="center"/>
    </xf>
    <xf numFmtId="0" fontId="68" fillId="3" borderId="12" xfId="0" applyNumberFormat="1" applyFont="1" applyFill="1" applyBorder="1" applyAlignment="1">
      <alignment horizontal="center" vertical="center"/>
    </xf>
    <xf numFmtId="0" fontId="68" fillId="3" borderId="13" xfId="0" applyNumberFormat="1" applyFont="1" applyFill="1" applyBorder="1" applyAlignment="1">
      <alignment horizontal="center" vertical="center"/>
    </xf>
    <xf numFmtId="0" fontId="80" fillId="3" borderId="11" xfId="0" applyFont="1" applyFill="1" applyBorder="1" applyAlignment="1">
      <alignment horizontal="center" vertical="center"/>
    </xf>
    <xf numFmtId="0" fontId="80" fillId="3" borderId="12" xfId="0" applyFont="1" applyFill="1" applyBorder="1" applyAlignment="1">
      <alignment horizontal="center" vertical="center"/>
    </xf>
    <xf numFmtId="0" fontId="80" fillId="3" borderId="13" xfId="0" applyFont="1" applyFill="1" applyBorder="1" applyAlignment="1">
      <alignment horizontal="center" vertical="center"/>
    </xf>
    <xf numFmtId="0" fontId="99" fillId="2" borderId="10" xfId="0" applyFont="1" applyFill="1" applyBorder="1" applyAlignment="1">
      <alignment horizontal="center"/>
    </xf>
    <xf numFmtId="0" fontId="99" fillId="2" borderId="11" xfId="0" applyFont="1" applyFill="1" applyBorder="1" applyAlignment="1">
      <alignment horizontal="center"/>
    </xf>
    <xf numFmtId="0" fontId="99" fillId="2" borderId="25" xfId="0" applyFont="1" applyFill="1" applyBorder="1" applyAlignment="1">
      <alignment horizontal="center"/>
    </xf>
    <xf numFmtId="0" fontId="59" fillId="0" borderId="11" xfId="0" applyFont="1" applyBorder="1" applyAlignment="1">
      <alignment horizontal="left" indent="1"/>
    </xf>
    <xf numFmtId="0" fontId="59" fillId="0" borderId="13" xfId="0" applyFont="1" applyBorder="1" applyAlignment="1">
      <alignment horizontal="left" inden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5" xfId="0" applyFont="1" applyFill="1" applyBorder="1" applyAlignment="1"/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14" fillId="4" borderId="6" xfId="0" applyNumberFormat="1" applyFont="1" applyFill="1" applyBorder="1" applyAlignment="1">
      <alignment horizontal="center" vertical="center"/>
    </xf>
    <xf numFmtId="0" fontId="14" fillId="4" borderId="7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18" fillId="2" borderId="5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1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8" fillId="4" borderId="83" xfId="0" applyFont="1" applyFill="1" applyBorder="1" applyAlignment="1">
      <alignment horizontal="center" vertical="center"/>
    </xf>
    <xf numFmtId="0" fontId="28" fillId="4" borderId="3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78" xfId="0" applyFont="1" applyFill="1" applyBorder="1" applyAlignment="1">
      <alignment horizontal="center" vertical="center"/>
    </xf>
    <xf numFmtId="0" fontId="18" fillId="2" borderId="84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96" fillId="0" borderId="79" xfId="0" applyFont="1" applyFill="1" applyBorder="1" applyAlignment="1">
      <alignment horizontal="center" vertical="center"/>
    </xf>
    <xf numFmtId="0" fontId="96" fillId="0" borderId="3" xfId="0" applyFont="1" applyFill="1" applyBorder="1" applyAlignment="1">
      <alignment horizontal="center" vertical="center"/>
    </xf>
    <xf numFmtId="0" fontId="96" fillId="0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44" fontId="18" fillId="0" borderId="60" xfId="0" applyNumberFormat="1" applyFont="1" applyFill="1" applyBorder="1" applyAlignment="1">
      <alignment horizontal="center"/>
    </xf>
    <xf numFmtId="44" fontId="6" fillId="0" borderId="111" xfId="0" applyNumberFormat="1" applyFont="1" applyFill="1" applyBorder="1" applyAlignment="1">
      <alignment horizontal="center"/>
    </xf>
    <xf numFmtId="0" fontId="46" fillId="0" borderId="6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3" xfId="0" applyFont="1" applyFill="1" applyBorder="1" applyAlignment="1">
      <alignment horizontal="center"/>
    </xf>
    <xf numFmtId="0" fontId="15" fillId="8" borderId="32" xfId="0" applyFont="1" applyFill="1" applyBorder="1" applyAlignment="1">
      <alignment horizontal="center"/>
    </xf>
    <xf numFmtId="0" fontId="15" fillId="8" borderId="43" xfId="0" applyFont="1" applyFill="1" applyBorder="1" applyAlignment="1">
      <alignment horizontal="center"/>
    </xf>
    <xf numFmtId="0" fontId="15" fillId="8" borderId="33" xfId="0" applyFont="1" applyFill="1" applyBorder="1" applyAlignment="1">
      <alignment horizontal="center"/>
    </xf>
    <xf numFmtId="0" fontId="14" fillId="8" borderId="31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44" fontId="10" fillId="0" borderId="74" xfId="0" applyNumberFormat="1" applyFont="1" applyFill="1" applyBorder="1" applyAlignment="1">
      <alignment horizontal="center"/>
    </xf>
    <xf numFmtId="44" fontId="10" fillId="0" borderId="43" xfId="0" applyNumberFormat="1" applyFont="1" applyFill="1" applyBorder="1" applyAlignment="1">
      <alignment horizontal="center"/>
    </xf>
    <xf numFmtId="44" fontId="10" fillId="0" borderId="75" xfId="0" applyNumberFormat="1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41" fontId="10" fillId="0" borderId="38" xfId="0" applyNumberFormat="1" applyFont="1" applyBorder="1" applyAlignment="1">
      <alignment horizontal="center" wrapText="1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7" fillId="7" borderId="37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4" fillId="7" borderId="2" xfId="0" applyFont="1" applyFill="1" applyBorder="1" applyAlignment="1" applyProtection="1">
      <alignment horizontal="center"/>
      <protection locked="0"/>
    </xf>
    <xf numFmtId="0" fontId="14" fillId="7" borderId="3" xfId="0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93" fillId="0" borderId="7" xfId="0" applyFont="1" applyFill="1" applyBorder="1" applyAlignment="1">
      <alignment horizontal="center" wrapText="1"/>
    </xf>
    <xf numFmtId="0" fontId="93" fillId="0" borderId="8" xfId="0" applyFont="1" applyFill="1" applyBorder="1" applyAlignment="1">
      <alignment horizontal="center" wrapText="1"/>
    </xf>
    <xf numFmtId="0" fontId="112" fillId="0" borderId="5" xfId="0" applyFont="1" applyFill="1" applyBorder="1" applyAlignment="1">
      <alignment horizontal="center"/>
    </xf>
    <xf numFmtId="41" fontId="6" fillId="0" borderId="59" xfId="0" applyNumberFormat="1" applyFont="1" applyBorder="1"/>
    <xf numFmtId="41" fontId="6" fillId="0" borderId="24" xfId="0" applyNumberFormat="1" applyFont="1" applyBorder="1"/>
    <xf numFmtId="165" fontId="6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/>
    </xf>
    <xf numFmtId="41" fontId="6" fillId="0" borderId="5" xfId="0" applyNumberFormat="1" applyFont="1" applyFill="1" applyBorder="1" applyAlignment="1">
      <alignment horizontal="right" wrapText="1"/>
    </xf>
    <xf numFmtId="9" fontId="6" fillId="0" borderId="7" xfId="0" applyNumberFormat="1" applyFont="1" applyBorder="1"/>
    <xf numFmtId="0" fontId="112" fillId="0" borderId="7" xfId="0" applyFont="1" applyFill="1" applyBorder="1" applyAlignment="1">
      <alignment horizontal="center"/>
    </xf>
    <xf numFmtId="0" fontId="112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left" indent="1"/>
    </xf>
    <xf numFmtId="0" fontId="11" fillId="0" borderId="34" xfId="0" applyFont="1" applyBorder="1" applyAlignment="1">
      <alignment horizontal="left" indent="1"/>
    </xf>
    <xf numFmtId="0" fontId="10" fillId="0" borderId="53" xfId="0" applyFont="1" applyBorder="1" applyAlignment="1">
      <alignment horizontal="left" indent="1"/>
    </xf>
    <xf numFmtId="0" fontId="10" fillId="0" borderId="34" xfId="0" applyFont="1" applyBorder="1" applyAlignment="1">
      <alignment horizontal="left" indent="1"/>
    </xf>
    <xf numFmtId="0" fontId="6" fillId="0" borderId="117" xfId="0" applyFont="1" applyBorder="1"/>
    <xf numFmtId="0" fontId="6" fillId="0" borderId="4" xfId="0" applyFont="1" applyBorder="1"/>
    <xf numFmtId="0" fontId="6" fillId="0" borderId="2" xfId="0" applyFont="1" applyBorder="1"/>
  </cellXfs>
  <cellStyles count="4">
    <cellStyle name="Currency" xfId="3" builtinId="4"/>
    <cellStyle name="Good" xfId="2" builtinId="26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A4610"/>
      <color rgb="FF244029"/>
      <color rgb="FF234128"/>
      <color rgb="FF193B19"/>
      <color rgb="FF13391F"/>
      <color rgb="FF003A1A"/>
      <color rgb="FF00682F"/>
      <color rgb="FF7E0000"/>
      <color rgb="FFA2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E71"/>
  <sheetViews>
    <sheetView view="pageLayout" topLeftCell="A34" zoomScaleNormal="130" zoomScaleSheetLayoutView="100" workbookViewId="0">
      <selection activeCell="B22" sqref="B22"/>
    </sheetView>
  </sheetViews>
  <sheetFormatPr defaultRowHeight="13.2" x14ac:dyDescent="0.25"/>
  <cols>
    <col min="1" max="1" width="14.44140625" bestFit="1" customWidth="1"/>
    <col min="2" max="2" width="67.88671875" customWidth="1"/>
    <col min="5" max="5" width="31.33203125" customWidth="1"/>
  </cols>
  <sheetData>
    <row r="1" spans="1:5" ht="18" x14ac:dyDescent="0.25">
      <c r="A1" s="1054" t="s">
        <v>51</v>
      </c>
      <c r="B1" s="1054"/>
      <c r="C1" s="1054"/>
      <c r="D1" s="1054"/>
      <c r="E1" s="1054"/>
    </row>
    <row r="2" spans="1:5" ht="18" x14ac:dyDescent="0.35">
      <c r="A2" s="1007" t="s">
        <v>42</v>
      </c>
      <c r="B2" s="1007" t="s">
        <v>101</v>
      </c>
      <c r="C2" s="1008"/>
      <c r="D2" s="776"/>
    </row>
    <row r="3" spans="1:5" ht="18" x14ac:dyDescent="0.35">
      <c r="A3" s="1018" t="s">
        <v>43</v>
      </c>
      <c r="B3" s="1007" t="s">
        <v>83</v>
      </c>
      <c r="C3" s="1008"/>
      <c r="D3" s="776"/>
    </row>
    <row r="4" spans="1:5" ht="18" x14ac:dyDescent="0.35">
      <c r="A4" s="1018" t="s">
        <v>46</v>
      </c>
      <c r="B4" s="1007" t="s">
        <v>84</v>
      </c>
      <c r="C4" s="1008"/>
      <c r="D4" s="776"/>
    </row>
    <row r="5" spans="1:5" s="2" customFormat="1" ht="18" x14ac:dyDescent="0.35">
      <c r="A5" s="1018" t="s">
        <v>235</v>
      </c>
      <c r="B5" s="1007" t="s">
        <v>189</v>
      </c>
      <c r="C5" s="1008"/>
      <c r="D5" s="776"/>
    </row>
    <row r="6" spans="1:5" s="2" customFormat="1" ht="18" x14ac:dyDescent="0.35">
      <c r="A6" s="1018" t="s">
        <v>45</v>
      </c>
      <c r="B6" s="1007" t="s">
        <v>190</v>
      </c>
      <c r="C6" s="1008"/>
      <c r="D6" s="776"/>
    </row>
    <row r="7" spans="1:5" s="2" customFormat="1" ht="18" x14ac:dyDescent="0.35">
      <c r="A7" s="1018" t="s">
        <v>99</v>
      </c>
      <c r="B7" s="1007" t="s">
        <v>191</v>
      </c>
      <c r="C7" s="1008"/>
      <c r="D7" s="776"/>
    </row>
    <row r="8" spans="1:5" ht="13.5" customHeight="1" x14ac:dyDescent="0.35">
      <c r="A8" s="1009"/>
      <c r="B8" s="1009"/>
      <c r="C8" s="1008"/>
      <c r="D8" s="776"/>
    </row>
    <row r="9" spans="1:5" ht="18" x14ac:dyDescent="0.25">
      <c r="A9" s="1054" t="s">
        <v>22</v>
      </c>
      <c r="B9" s="1054"/>
      <c r="C9" s="1054"/>
      <c r="D9" s="1054"/>
      <c r="E9" s="1054"/>
    </row>
    <row r="10" spans="1:5" ht="18" x14ac:dyDescent="0.35">
      <c r="A10" s="1018" t="s">
        <v>42</v>
      </c>
      <c r="B10" s="1007" t="s">
        <v>114</v>
      </c>
      <c r="C10" s="1008"/>
      <c r="D10" s="776"/>
    </row>
    <row r="11" spans="1:5" ht="18" x14ac:dyDescent="0.35">
      <c r="A11" s="1021" t="s">
        <v>43</v>
      </c>
      <c r="B11" s="1007" t="s">
        <v>111</v>
      </c>
      <c r="C11" s="1008"/>
      <c r="D11" s="776"/>
    </row>
    <row r="12" spans="1:5" ht="18" x14ac:dyDescent="0.35">
      <c r="A12" s="1021" t="s">
        <v>46</v>
      </c>
      <c r="B12" s="1007" t="s">
        <v>112</v>
      </c>
      <c r="C12" s="1008"/>
      <c r="D12" s="776"/>
    </row>
    <row r="13" spans="1:5" ht="18" x14ac:dyDescent="0.35">
      <c r="A13" s="1021" t="s">
        <v>44</v>
      </c>
      <c r="B13" s="1007" t="s">
        <v>113</v>
      </c>
      <c r="C13" s="1008"/>
      <c r="D13" s="776"/>
    </row>
    <row r="14" spans="1:5" ht="18" x14ac:dyDescent="0.35">
      <c r="A14" s="1021" t="s">
        <v>45</v>
      </c>
      <c r="B14" s="1007" t="s">
        <v>255</v>
      </c>
      <c r="C14" s="1008"/>
      <c r="D14" s="776"/>
    </row>
    <row r="15" spans="1:5" ht="18" x14ac:dyDescent="0.35">
      <c r="A15" s="1018" t="s">
        <v>41</v>
      </c>
      <c r="B15" s="1056" t="s">
        <v>254</v>
      </c>
      <c r="C15" s="1056"/>
      <c r="D15" s="776"/>
    </row>
    <row r="16" spans="1:5" ht="13.5" customHeight="1" x14ac:dyDescent="0.35">
      <c r="A16" s="1010"/>
      <c r="B16" s="1007"/>
      <c r="C16" s="1008"/>
      <c r="D16" s="776"/>
    </row>
    <row r="17" spans="1:5" ht="18" x14ac:dyDescent="0.25">
      <c r="A17" s="1055" t="s">
        <v>21</v>
      </c>
      <c r="B17" s="1055"/>
      <c r="C17" s="1055"/>
      <c r="D17" s="1055"/>
      <c r="E17" s="1055"/>
    </row>
    <row r="18" spans="1:5" ht="18" x14ac:dyDescent="0.35">
      <c r="A18" s="1007" t="s">
        <v>42</v>
      </c>
      <c r="B18" s="1007" t="s">
        <v>114</v>
      </c>
      <c r="C18" s="1008"/>
      <c r="D18" s="776"/>
    </row>
    <row r="19" spans="1:5" ht="18" x14ac:dyDescent="0.35">
      <c r="A19" s="1007" t="s">
        <v>43</v>
      </c>
      <c r="B19" s="1007" t="s">
        <v>111</v>
      </c>
      <c r="C19" s="1008"/>
      <c r="D19" s="776"/>
    </row>
    <row r="20" spans="1:5" ht="18" x14ac:dyDescent="0.35">
      <c r="A20" s="1007" t="s">
        <v>46</v>
      </c>
      <c r="B20" s="1007" t="s">
        <v>112</v>
      </c>
      <c r="C20" s="1008"/>
      <c r="D20" s="776"/>
    </row>
    <row r="21" spans="1:5" ht="18" x14ac:dyDescent="0.35">
      <c r="A21" s="1018" t="s">
        <v>44</v>
      </c>
      <c r="B21" s="1007" t="s">
        <v>113</v>
      </c>
      <c r="C21" s="1008"/>
      <c r="D21" s="776"/>
    </row>
    <row r="22" spans="1:5" ht="18" x14ac:dyDescent="0.35">
      <c r="A22" s="1018" t="s">
        <v>45</v>
      </c>
      <c r="B22" s="1007" t="s">
        <v>255</v>
      </c>
      <c r="C22" s="1008"/>
      <c r="D22" s="776"/>
    </row>
    <row r="23" spans="1:5" ht="18" x14ac:dyDescent="0.35">
      <c r="A23" s="1018" t="s">
        <v>41</v>
      </c>
      <c r="B23" s="1056" t="s">
        <v>254</v>
      </c>
      <c r="C23" s="1056"/>
      <c r="D23" s="776"/>
    </row>
    <row r="24" spans="1:5" ht="13.5" customHeight="1" x14ac:dyDescent="0.35">
      <c r="A24" s="1008"/>
      <c r="B24" s="1008"/>
      <c r="C24" s="1008"/>
      <c r="D24" s="776"/>
    </row>
    <row r="25" spans="1:5" ht="18" x14ac:dyDescent="0.25">
      <c r="A25" s="1054" t="s">
        <v>52</v>
      </c>
      <c r="B25" s="1054"/>
      <c r="C25" s="1054"/>
      <c r="D25" s="1054"/>
      <c r="E25" s="1054"/>
    </row>
    <row r="26" spans="1:5" ht="18" x14ac:dyDescent="0.35">
      <c r="A26" s="1018" t="s">
        <v>42</v>
      </c>
      <c r="B26" s="1007" t="s">
        <v>114</v>
      </c>
      <c r="C26" s="1008"/>
      <c r="D26" s="776"/>
    </row>
    <row r="27" spans="1:5" ht="18" x14ac:dyDescent="0.35">
      <c r="A27" s="1018" t="s">
        <v>43</v>
      </c>
      <c r="B27" s="1007" t="s">
        <v>111</v>
      </c>
      <c r="C27" s="1008"/>
      <c r="D27" s="776"/>
    </row>
    <row r="28" spans="1:5" ht="18" x14ac:dyDescent="0.35">
      <c r="A28" s="1018" t="s">
        <v>46</v>
      </c>
      <c r="B28" s="1007" t="s">
        <v>112</v>
      </c>
      <c r="C28" s="1008"/>
      <c r="D28" s="776"/>
    </row>
    <row r="29" spans="1:5" ht="18" x14ac:dyDescent="0.35">
      <c r="A29" s="1018" t="s">
        <v>44</v>
      </c>
      <c r="B29" s="1007" t="s">
        <v>113</v>
      </c>
      <c r="C29" s="1008"/>
      <c r="D29" s="776"/>
    </row>
    <row r="30" spans="1:5" ht="18" x14ac:dyDescent="0.35">
      <c r="A30" s="1018" t="s">
        <v>45</v>
      </c>
      <c r="B30" s="1007" t="s">
        <v>255</v>
      </c>
      <c r="C30" s="1008"/>
      <c r="D30" s="776"/>
    </row>
    <row r="31" spans="1:5" ht="18" x14ac:dyDescent="0.35">
      <c r="A31" s="1018" t="s">
        <v>41</v>
      </c>
      <c r="B31" s="1056" t="s">
        <v>254</v>
      </c>
      <c r="C31" s="1056"/>
      <c r="D31" s="776"/>
    </row>
    <row r="32" spans="1:5" ht="18" x14ac:dyDescent="0.35">
      <c r="A32" s="1018" t="s">
        <v>64</v>
      </c>
      <c r="B32" s="1007" t="s">
        <v>120</v>
      </c>
      <c r="C32" s="1008"/>
      <c r="D32" s="776"/>
    </row>
    <row r="33" spans="1:5" s="2" customFormat="1" ht="18" x14ac:dyDescent="0.35">
      <c r="A33" s="1018" t="s">
        <v>65</v>
      </c>
      <c r="B33" s="1007" t="s">
        <v>256</v>
      </c>
      <c r="C33" s="1008"/>
      <c r="D33" s="776"/>
    </row>
    <row r="34" spans="1:5" ht="13.5" customHeight="1" x14ac:dyDescent="0.35">
      <c r="A34" s="1011"/>
      <c r="B34" s="1008"/>
      <c r="C34" s="1008"/>
      <c r="D34" s="776"/>
    </row>
    <row r="35" spans="1:5" ht="18" x14ac:dyDescent="0.25">
      <c r="A35" s="1055" t="s">
        <v>17</v>
      </c>
      <c r="B35" s="1055"/>
      <c r="C35" s="1055"/>
      <c r="D35" s="1055"/>
      <c r="E35" s="1055"/>
    </row>
    <row r="36" spans="1:5" ht="18" x14ac:dyDescent="0.35">
      <c r="A36" s="1007" t="s">
        <v>42</v>
      </c>
      <c r="B36" s="1007" t="s">
        <v>114</v>
      </c>
      <c r="C36" s="1008"/>
      <c r="D36" s="776"/>
    </row>
    <row r="37" spans="1:5" ht="18" x14ac:dyDescent="0.35">
      <c r="A37" s="1007" t="s">
        <v>43</v>
      </c>
      <c r="B37" s="1007" t="s">
        <v>111</v>
      </c>
      <c r="C37" s="1008"/>
      <c r="D37" s="776"/>
    </row>
    <row r="38" spans="1:5" ht="18" x14ac:dyDescent="0.35">
      <c r="A38" s="1007" t="s">
        <v>46</v>
      </c>
      <c r="B38" s="1007" t="s">
        <v>112</v>
      </c>
      <c r="C38" s="1008"/>
      <c r="D38" s="776"/>
    </row>
    <row r="39" spans="1:5" ht="18" x14ac:dyDescent="0.35">
      <c r="A39" s="1007" t="s">
        <v>44</v>
      </c>
      <c r="B39" s="1007" t="s">
        <v>113</v>
      </c>
      <c r="C39" s="1008"/>
      <c r="D39" s="776"/>
    </row>
    <row r="40" spans="1:5" ht="18" x14ac:dyDescent="0.35">
      <c r="A40" s="1007" t="s">
        <v>45</v>
      </c>
      <c r="B40" s="1007" t="s">
        <v>257</v>
      </c>
      <c r="C40" s="1008"/>
      <c r="D40" s="776"/>
    </row>
    <row r="41" spans="1:5" ht="18" x14ac:dyDescent="0.35">
      <c r="A41" s="1007" t="s">
        <v>99</v>
      </c>
      <c r="B41" s="1007" t="s">
        <v>258</v>
      </c>
      <c r="C41" s="1008"/>
      <c r="D41" s="776"/>
    </row>
    <row r="42" spans="1:5" ht="18" x14ac:dyDescent="0.35">
      <c r="A42" s="1007" t="s">
        <v>64</v>
      </c>
      <c r="B42" s="1007" t="s">
        <v>178</v>
      </c>
      <c r="C42" s="1008"/>
      <c r="D42" s="776"/>
    </row>
    <row r="43" spans="1:5" ht="18" x14ac:dyDescent="0.35">
      <c r="A43" s="1007" t="s">
        <v>65</v>
      </c>
      <c r="B43" s="1007" t="s">
        <v>256</v>
      </c>
      <c r="C43" s="1008"/>
      <c r="D43" s="776"/>
    </row>
    <row r="44" spans="1:5" s="2" customFormat="1" ht="18" x14ac:dyDescent="0.35">
      <c r="A44" s="1019"/>
      <c r="B44" s="1019"/>
      <c r="C44" s="1019"/>
      <c r="D44" s="776"/>
    </row>
    <row r="45" spans="1:5" ht="18" x14ac:dyDescent="0.25">
      <c r="A45" s="1055" t="s">
        <v>96</v>
      </c>
      <c r="B45" s="1055"/>
      <c r="C45" s="1055"/>
      <c r="D45" s="1055"/>
      <c r="E45" s="1055"/>
    </row>
    <row r="46" spans="1:5" ht="18" x14ac:dyDescent="0.35">
      <c r="A46" s="1007" t="s">
        <v>42</v>
      </c>
      <c r="B46" s="1008" t="s">
        <v>232</v>
      </c>
      <c r="C46" s="1009"/>
      <c r="D46" s="779"/>
      <c r="E46" s="780"/>
    </row>
    <row r="47" spans="1:5" ht="18" x14ac:dyDescent="0.35">
      <c r="A47" s="1007" t="s">
        <v>43</v>
      </c>
      <c r="B47" s="1008" t="s">
        <v>85</v>
      </c>
      <c r="C47" s="1009"/>
      <c r="D47" s="779"/>
      <c r="E47" s="780"/>
    </row>
    <row r="48" spans="1:5" ht="18" x14ac:dyDescent="0.35">
      <c r="A48" s="1007" t="s">
        <v>46</v>
      </c>
      <c r="B48" s="1007" t="s">
        <v>121</v>
      </c>
      <c r="C48" s="1009"/>
      <c r="D48" s="779"/>
      <c r="E48" s="780"/>
    </row>
    <row r="49" spans="1:5" ht="18" x14ac:dyDescent="0.35">
      <c r="A49" s="1007" t="s">
        <v>44</v>
      </c>
      <c r="B49" s="1008" t="s">
        <v>233</v>
      </c>
      <c r="C49" s="1009"/>
      <c r="D49" s="779"/>
      <c r="E49" s="780"/>
    </row>
    <row r="50" spans="1:5" ht="18" x14ac:dyDescent="0.35">
      <c r="A50" s="1007" t="s">
        <v>45</v>
      </c>
      <c r="B50" s="1008" t="s">
        <v>234</v>
      </c>
      <c r="C50" s="1009"/>
      <c r="D50" s="779"/>
      <c r="E50" s="780"/>
    </row>
    <row r="51" spans="1:5" ht="13.5" customHeight="1" x14ac:dyDescent="0.35">
      <c r="A51" s="1008"/>
      <c r="B51" s="1008"/>
      <c r="C51" s="1009"/>
      <c r="D51" s="777"/>
      <c r="E51" s="1"/>
    </row>
    <row r="52" spans="1:5" ht="18" x14ac:dyDescent="0.25">
      <c r="A52" s="1054" t="s">
        <v>62</v>
      </c>
      <c r="B52" s="1054"/>
      <c r="C52" s="1054"/>
      <c r="D52" s="1054"/>
      <c r="E52" s="1054"/>
    </row>
    <row r="53" spans="1:5" ht="18" x14ac:dyDescent="0.35">
      <c r="A53" s="1008" t="s">
        <v>42</v>
      </c>
      <c r="B53" s="1012" t="s">
        <v>181</v>
      </c>
      <c r="C53" s="1013"/>
      <c r="D53" s="836"/>
      <c r="E53" s="780"/>
    </row>
    <row r="54" spans="1:5" ht="18" x14ac:dyDescent="0.25">
      <c r="A54" s="1012" t="s">
        <v>43</v>
      </c>
      <c r="B54" s="1012" t="s">
        <v>182</v>
      </c>
      <c r="C54" s="1013"/>
      <c r="D54" s="836"/>
      <c r="E54" s="780"/>
    </row>
    <row r="55" spans="1:5" s="2" customFormat="1" ht="18" x14ac:dyDescent="0.25">
      <c r="A55" s="1020" t="s">
        <v>46</v>
      </c>
      <c r="B55" s="1012" t="s">
        <v>180</v>
      </c>
      <c r="C55" s="1013"/>
      <c r="D55" s="836"/>
      <c r="E55" s="780"/>
    </row>
    <row r="56" spans="1:5" ht="13.5" customHeight="1" x14ac:dyDescent="0.25">
      <c r="A56" s="1014"/>
      <c r="B56" s="1014"/>
      <c r="C56" s="1013"/>
      <c r="D56" s="837"/>
      <c r="E56" s="1"/>
    </row>
    <row r="57" spans="1:5" ht="18" x14ac:dyDescent="0.25">
      <c r="A57" s="1055" t="s">
        <v>63</v>
      </c>
      <c r="B57" s="1055"/>
      <c r="C57" s="1055"/>
      <c r="D57" s="1055"/>
      <c r="E57" s="1055"/>
    </row>
    <row r="58" spans="1:5" ht="18" x14ac:dyDescent="0.25">
      <c r="A58" s="1020" t="s">
        <v>42</v>
      </c>
      <c r="B58" s="1020" t="s">
        <v>122</v>
      </c>
      <c r="C58" s="1012"/>
      <c r="D58" s="1004"/>
      <c r="E58" s="1"/>
    </row>
    <row r="59" spans="1:5" s="2" customFormat="1" ht="18" x14ac:dyDescent="0.25">
      <c r="A59" s="1020" t="s">
        <v>43</v>
      </c>
      <c r="B59" s="1020" t="s">
        <v>183</v>
      </c>
      <c r="C59" s="1015"/>
      <c r="D59" s="1005"/>
      <c r="E59" s="1"/>
    </row>
    <row r="60" spans="1:5" ht="18" x14ac:dyDescent="0.35">
      <c r="A60" s="1018" t="s">
        <v>46</v>
      </c>
      <c r="B60" s="1007" t="s">
        <v>184</v>
      </c>
      <c r="C60" s="1016"/>
      <c r="D60" s="1006"/>
      <c r="E60" s="1"/>
    </row>
    <row r="61" spans="1:5" ht="13.5" customHeight="1" x14ac:dyDescent="0.35">
      <c r="A61" s="1010"/>
      <c r="B61" s="1017"/>
      <c r="C61" s="1009"/>
      <c r="D61" s="777"/>
      <c r="E61" s="1"/>
    </row>
    <row r="62" spans="1:5" ht="18" x14ac:dyDescent="0.25">
      <c r="A62" s="1057" t="s">
        <v>68</v>
      </c>
      <c r="B62" s="1057"/>
      <c r="C62" s="1057"/>
      <c r="D62" s="1057"/>
      <c r="E62" s="1057"/>
    </row>
    <row r="63" spans="1:5" ht="18" x14ac:dyDescent="0.35">
      <c r="A63" s="1007" t="s">
        <v>42</v>
      </c>
      <c r="B63" s="1007" t="s">
        <v>123</v>
      </c>
      <c r="C63" s="1009"/>
      <c r="D63" s="776"/>
      <c r="E63" s="1"/>
    </row>
    <row r="64" spans="1:5" ht="18" x14ac:dyDescent="0.35">
      <c r="A64" s="1007" t="s">
        <v>43</v>
      </c>
      <c r="B64" s="1007" t="s">
        <v>253</v>
      </c>
      <c r="C64" s="1009"/>
      <c r="D64" s="776"/>
      <c r="E64" s="1"/>
    </row>
    <row r="65" spans="1:5" s="2" customFormat="1" ht="18" x14ac:dyDescent="0.35">
      <c r="A65" s="1007" t="s">
        <v>46</v>
      </c>
      <c r="B65" s="1007" t="s">
        <v>124</v>
      </c>
      <c r="C65" s="1009"/>
      <c r="D65" s="776"/>
      <c r="E65" s="1"/>
    </row>
    <row r="66" spans="1:5" ht="18" x14ac:dyDescent="0.35">
      <c r="A66" s="1007" t="s">
        <v>44</v>
      </c>
      <c r="B66" s="1007" t="s">
        <v>125</v>
      </c>
      <c r="C66" s="1009"/>
      <c r="D66" s="776"/>
      <c r="E66" s="1"/>
    </row>
    <row r="67" spans="1:5" ht="18" x14ac:dyDescent="0.35">
      <c r="A67" s="1007" t="s">
        <v>45</v>
      </c>
      <c r="B67" s="1007" t="s">
        <v>80</v>
      </c>
      <c r="C67" s="1009"/>
      <c r="D67" s="778"/>
      <c r="E67" s="1"/>
    </row>
    <row r="68" spans="1:5" ht="18" x14ac:dyDescent="0.35">
      <c r="A68" s="1007" t="s">
        <v>41</v>
      </c>
      <c r="B68" s="1007" t="s">
        <v>81</v>
      </c>
      <c r="C68" s="1009"/>
      <c r="D68" s="776"/>
      <c r="E68" s="1"/>
    </row>
    <row r="69" spans="1:5" ht="18" x14ac:dyDescent="0.35">
      <c r="A69" s="1007" t="s">
        <v>64</v>
      </c>
      <c r="B69" s="1007" t="s">
        <v>82</v>
      </c>
      <c r="C69" s="1009"/>
      <c r="D69" s="776"/>
      <c r="E69" s="1"/>
    </row>
    <row r="70" spans="1:5" ht="13.8" x14ac:dyDescent="0.25">
      <c r="B70" s="4"/>
    </row>
    <row r="71" spans="1:5" x14ac:dyDescent="0.25">
      <c r="A71" s="3"/>
      <c r="E71" s="1"/>
    </row>
  </sheetData>
  <mergeCells count="12">
    <mergeCell ref="A62:E62"/>
    <mergeCell ref="A45:E45"/>
    <mergeCell ref="A9:E9"/>
    <mergeCell ref="A17:E17"/>
    <mergeCell ref="A25:E25"/>
    <mergeCell ref="A35:E35"/>
    <mergeCell ref="B31:C31"/>
    <mergeCell ref="A1:E1"/>
    <mergeCell ref="A52:E52"/>
    <mergeCell ref="A57:E57"/>
    <mergeCell ref="B15:C15"/>
    <mergeCell ref="B23:C23"/>
  </mergeCells>
  <phoneticPr fontId="1" type="noConversion"/>
  <printOptions horizontalCentered="1"/>
  <pageMargins left="0.75" right="0.75" top="1.25" bottom="0.75" header="0.55000000000000004" footer="0.55000000000000004"/>
  <pageSetup scale="59" orientation="landscape" r:id="rId1"/>
  <headerFooter scaleWithDoc="0">
    <oddHeader>&amp;C&amp;"Microsoft Sans Serif,Bold"&amp;12&amp;K05-043SREB Council on Collegiate Education for Nursing
2012 Annual Survey Results
Contents</oddHeader>
    <oddFooter>&amp;L                                                                                                                    &amp;"Microsoft Sans Serif,Bold"&amp;12&amp;K05-047Page &amp;P</oddFooter>
  </headerFooter>
  <rowBreaks count="1" manualBreakCount="1">
    <brk id="44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K158"/>
  <sheetViews>
    <sheetView view="pageLayout" topLeftCell="A131" zoomScale="80" zoomScaleNormal="115" zoomScalePageLayoutView="80" workbookViewId="0">
      <selection activeCell="I159" sqref="I159"/>
    </sheetView>
  </sheetViews>
  <sheetFormatPr defaultColWidth="9.109375" defaultRowHeight="15.6" x14ac:dyDescent="0.3"/>
  <cols>
    <col min="1" max="1" width="34" style="18" customWidth="1"/>
    <col min="2" max="2" width="16.88671875" style="18" customWidth="1"/>
    <col min="3" max="3" width="14.44140625" style="18" customWidth="1"/>
    <col min="4" max="4" width="13.5546875" style="18" customWidth="1"/>
    <col min="5" max="5" width="12.109375" style="18" customWidth="1"/>
    <col min="6" max="6" width="12.44140625" style="18" customWidth="1"/>
    <col min="7" max="7" width="14.5546875" style="18" customWidth="1"/>
    <col min="8" max="8" width="11.6640625" style="18" customWidth="1"/>
    <col min="9" max="9" width="10" style="18" customWidth="1"/>
    <col min="10" max="16384" width="9.109375" style="18"/>
  </cols>
  <sheetData>
    <row r="1" spans="1:10" ht="18" x14ac:dyDescent="0.35">
      <c r="A1" s="1208" t="s">
        <v>89</v>
      </c>
      <c r="B1" s="1209"/>
      <c r="C1" s="1209"/>
      <c r="D1" s="1209"/>
      <c r="E1" s="661"/>
      <c r="F1" s="117"/>
      <c r="G1" s="75"/>
      <c r="H1" s="75"/>
      <c r="I1" s="75"/>
      <c r="J1" s="75"/>
    </row>
    <row r="2" spans="1:10" ht="31.2" x14ac:dyDescent="0.3">
      <c r="A2" s="76"/>
      <c r="B2" s="664" t="s">
        <v>66</v>
      </c>
      <c r="C2" s="665" t="s">
        <v>67</v>
      </c>
      <c r="D2" s="899" t="s">
        <v>0</v>
      </c>
      <c r="F2" s="118"/>
      <c r="H2" s="75"/>
      <c r="I2" s="75"/>
      <c r="J2" s="75"/>
    </row>
    <row r="3" spans="1:10" x14ac:dyDescent="0.3">
      <c r="A3" s="57" t="s">
        <v>23</v>
      </c>
      <c r="B3" s="13">
        <v>1</v>
      </c>
      <c r="C3" s="77">
        <v>16</v>
      </c>
      <c r="D3" s="737">
        <f>SUM(B3:C3)</f>
        <v>17</v>
      </c>
      <c r="F3" s="88"/>
      <c r="H3" s="75"/>
      <c r="I3" s="75"/>
      <c r="J3" s="75"/>
    </row>
    <row r="4" spans="1:10" x14ac:dyDescent="0.3">
      <c r="A4" s="57" t="s">
        <v>24</v>
      </c>
      <c r="B4" s="13">
        <v>0</v>
      </c>
      <c r="C4" s="77">
        <v>7</v>
      </c>
      <c r="D4" s="737">
        <f t="shared" ref="D4:D20" si="0">SUM(B4:C4)</f>
        <v>7</v>
      </c>
      <c r="F4" s="88"/>
      <c r="H4" s="75"/>
      <c r="I4" s="75"/>
      <c r="J4" s="75"/>
    </row>
    <row r="5" spans="1:10" x14ac:dyDescent="0.3">
      <c r="A5" s="57" t="s">
        <v>25</v>
      </c>
      <c r="B5" s="13">
        <v>0</v>
      </c>
      <c r="C5" s="77">
        <v>4</v>
      </c>
      <c r="D5" s="737">
        <f t="shared" si="0"/>
        <v>4</v>
      </c>
      <c r="F5" s="88"/>
      <c r="H5" s="75"/>
      <c r="I5" s="75"/>
      <c r="J5" s="75"/>
    </row>
    <row r="6" spans="1:10" x14ac:dyDescent="0.3">
      <c r="A6" s="57" t="s">
        <v>26</v>
      </c>
      <c r="B6" s="13">
        <v>4</v>
      </c>
      <c r="C6" s="77">
        <v>10</v>
      </c>
      <c r="D6" s="737">
        <f t="shared" si="0"/>
        <v>14</v>
      </c>
      <c r="F6" s="88"/>
      <c r="H6" s="75"/>
      <c r="I6" s="75"/>
      <c r="J6" s="75"/>
    </row>
    <row r="7" spans="1:10" x14ac:dyDescent="0.3">
      <c r="A7" s="78" t="s">
        <v>27</v>
      </c>
      <c r="B7" s="13">
        <v>3</v>
      </c>
      <c r="C7" s="77">
        <v>24</v>
      </c>
      <c r="D7" s="737">
        <f t="shared" si="0"/>
        <v>27</v>
      </c>
      <c r="F7" s="89"/>
      <c r="H7" s="75"/>
      <c r="I7" s="75"/>
      <c r="J7" s="75"/>
    </row>
    <row r="8" spans="1:10" x14ac:dyDescent="0.3">
      <c r="A8" s="57" t="s">
        <v>28</v>
      </c>
      <c r="B8" s="13">
        <v>0</v>
      </c>
      <c r="C8" s="77">
        <v>5</v>
      </c>
      <c r="D8" s="737">
        <f t="shared" si="0"/>
        <v>5</v>
      </c>
      <c r="F8" s="88"/>
      <c r="H8" s="75"/>
      <c r="I8" s="75"/>
      <c r="J8" s="75"/>
    </row>
    <row r="9" spans="1:10" x14ac:dyDescent="0.3">
      <c r="A9" s="57" t="s">
        <v>29</v>
      </c>
      <c r="B9" s="13">
        <v>0</v>
      </c>
      <c r="C9" s="77">
        <v>7</v>
      </c>
      <c r="D9" s="737">
        <f t="shared" si="0"/>
        <v>7</v>
      </c>
      <c r="F9" s="88"/>
      <c r="H9" s="75"/>
      <c r="I9" s="75"/>
      <c r="J9" s="75"/>
    </row>
    <row r="10" spans="1:10" x14ac:dyDescent="0.3">
      <c r="A10" s="57" t="s">
        <v>30</v>
      </c>
      <c r="B10" s="13">
        <v>0</v>
      </c>
      <c r="C10" s="77">
        <v>3</v>
      </c>
      <c r="D10" s="737">
        <f t="shared" si="0"/>
        <v>3</v>
      </c>
      <c r="F10" s="88"/>
      <c r="H10" s="75"/>
      <c r="I10" s="75"/>
      <c r="J10" s="75"/>
    </row>
    <row r="11" spans="1:10" x14ac:dyDescent="0.3">
      <c r="A11" s="57" t="s">
        <v>31</v>
      </c>
      <c r="B11" s="13">
        <v>0</v>
      </c>
      <c r="C11" s="77">
        <v>22</v>
      </c>
      <c r="D11" s="737">
        <f t="shared" si="0"/>
        <v>22</v>
      </c>
      <c r="F11" s="88"/>
      <c r="H11" s="75"/>
      <c r="I11" s="75"/>
      <c r="J11" s="75"/>
    </row>
    <row r="12" spans="1:10" x14ac:dyDescent="0.3">
      <c r="A12" s="57" t="s">
        <v>32</v>
      </c>
      <c r="B12" s="13">
        <v>0</v>
      </c>
      <c r="C12" s="77">
        <v>6</v>
      </c>
      <c r="D12" s="737">
        <f t="shared" si="0"/>
        <v>6</v>
      </c>
      <c r="F12" s="88"/>
      <c r="H12" s="75"/>
      <c r="I12" s="75"/>
      <c r="J12" s="75"/>
    </row>
    <row r="13" spans="1:10" x14ac:dyDescent="0.3">
      <c r="A13" s="57" t="s">
        <v>33</v>
      </c>
      <c r="B13" s="13">
        <v>0</v>
      </c>
      <c r="C13" s="77">
        <v>1</v>
      </c>
      <c r="D13" s="737">
        <f t="shared" si="0"/>
        <v>1</v>
      </c>
      <c r="F13" s="88"/>
      <c r="H13" s="75"/>
      <c r="I13" s="75"/>
      <c r="J13" s="75"/>
    </row>
    <row r="14" spans="1:10" x14ac:dyDescent="0.3">
      <c r="A14" s="57" t="s">
        <v>34</v>
      </c>
      <c r="B14" s="13">
        <v>3</v>
      </c>
      <c r="C14" s="77">
        <v>19</v>
      </c>
      <c r="D14" s="737">
        <f t="shared" si="0"/>
        <v>22</v>
      </c>
      <c r="F14" s="88"/>
      <c r="H14" s="75"/>
      <c r="I14" s="75"/>
      <c r="J14" s="75"/>
    </row>
    <row r="15" spans="1:10" x14ac:dyDescent="0.3">
      <c r="A15" s="57" t="s">
        <v>35</v>
      </c>
      <c r="B15" s="13">
        <v>1</v>
      </c>
      <c r="C15" s="77">
        <v>10</v>
      </c>
      <c r="D15" s="737">
        <f t="shared" si="0"/>
        <v>11</v>
      </c>
      <c r="F15" s="88"/>
      <c r="H15" s="75"/>
      <c r="I15" s="75"/>
      <c r="J15" s="75"/>
    </row>
    <row r="16" spans="1:10" x14ac:dyDescent="0.3">
      <c r="A16" s="57" t="s">
        <v>36</v>
      </c>
      <c r="B16" s="13">
        <v>1</v>
      </c>
      <c r="C16" s="77">
        <v>18</v>
      </c>
      <c r="D16" s="737">
        <f t="shared" si="0"/>
        <v>19</v>
      </c>
      <c r="F16" s="88"/>
      <c r="H16" s="75"/>
      <c r="I16" s="75"/>
      <c r="J16" s="75"/>
    </row>
    <row r="17" spans="1:10" x14ac:dyDescent="0.3">
      <c r="A17" s="57" t="s">
        <v>37</v>
      </c>
      <c r="B17" s="13">
        <v>0</v>
      </c>
      <c r="C17" s="77">
        <v>5</v>
      </c>
      <c r="D17" s="737">
        <f t="shared" si="0"/>
        <v>5</v>
      </c>
      <c r="F17" s="88"/>
      <c r="H17" s="75"/>
      <c r="I17" s="75"/>
      <c r="J17" s="75"/>
    </row>
    <row r="18" spans="1:10" x14ac:dyDescent="0.3">
      <c r="A18" s="57" t="s">
        <v>38</v>
      </c>
      <c r="B18" s="13">
        <v>0</v>
      </c>
      <c r="C18" s="77">
        <v>2</v>
      </c>
      <c r="D18" s="737">
        <f t="shared" si="0"/>
        <v>2</v>
      </c>
      <c r="F18" s="88"/>
      <c r="H18" s="75"/>
      <c r="I18" s="75"/>
      <c r="J18" s="75"/>
    </row>
    <row r="19" spans="1:10" x14ac:dyDescent="0.3">
      <c r="A19" s="57" t="s">
        <v>39</v>
      </c>
      <c r="B19" s="13">
        <v>0</v>
      </c>
      <c r="C19" s="77">
        <v>1</v>
      </c>
      <c r="D19" s="737">
        <f t="shared" si="0"/>
        <v>1</v>
      </c>
      <c r="F19" s="88"/>
      <c r="H19" s="75"/>
      <c r="I19" s="75"/>
      <c r="J19" s="75"/>
    </row>
    <row r="20" spans="1:10" x14ac:dyDescent="0.3">
      <c r="A20" s="15" t="s">
        <v>0</v>
      </c>
      <c r="B20" s="14">
        <f>SUM(B3:B19)</f>
        <v>13</v>
      </c>
      <c r="C20" s="12">
        <f>SUM(C3:C19)</f>
        <v>160</v>
      </c>
      <c r="D20" s="676">
        <f t="shared" si="0"/>
        <v>173</v>
      </c>
      <c r="F20" s="88"/>
      <c r="H20" s="75"/>
      <c r="I20" s="75"/>
      <c r="J20" s="75"/>
    </row>
    <row r="21" spans="1:10" x14ac:dyDescent="0.3">
      <c r="A21" s="57" t="s">
        <v>1</v>
      </c>
      <c r="B21" s="660">
        <f>B20/D20</f>
        <v>7.5144508670520235E-2</v>
      </c>
      <c r="C21" s="103">
        <f>C20/D20</f>
        <v>0.92485549132947975</v>
      </c>
      <c r="D21" s="677">
        <f>SUM(B21:C21)</f>
        <v>1</v>
      </c>
      <c r="F21" s="119"/>
      <c r="G21" s="81"/>
      <c r="H21" s="75"/>
      <c r="I21" s="75"/>
      <c r="J21" s="75"/>
    </row>
    <row r="22" spans="1:10" x14ac:dyDescent="0.3">
      <c r="A22" s="75"/>
      <c r="B22" s="75"/>
      <c r="C22" s="75"/>
      <c r="D22" s="82"/>
      <c r="E22" s="75"/>
      <c r="F22" s="75"/>
      <c r="G22" s="75"/>
      <c r="H22" s="75"/>
      <c r="I22" s="75"/>
      <c r="J22" s="75"/>
    </row>
    <row r="23" spans="1:10" ht="18" x14ac:dyDescent="0.35">
      <c r="A23" s="1204" t="s">
        <v>160</v>
      </c>
      <c r="B23" s="1205"/>
      <c r="C23" s="1205"/>
      <c r="D23" s="1205"/>
      <c r="E23" s="1205"/>
      <c r="F23" s="1205"/>
      <c r="G23" s="1205"/>
      <c r="H23" s="1212"/>
      <c r="I23" s="75"/>
      <c r="J23" s="75"/>
    </row>
    <row r="24" spans="1:10" ht="18" x14ac:dyDescent="0.35">
      <c r="A24" s="662"/>
      <c r="B24" s="1210" t="s">
        <v>164</v>
      </c>
      <c r="C24" s="1210"/>
      <c r="D24" s="1210"/>
      <c r="E24" s="1210"/>
      <c r="F24" s="1210"/>
      <c r="G24" s="1211"/>
      <c r="H24" s="75"/>
      <c r="I24" s="75"/>
      <c r="J24" s="75"/>
    </row>
    <row r="25" spans="1:10" x14ac:dyDescent="0.3">
      <c r="A25" s="83"/>
      <c r="B25" s="900" t="s">
        <v>165</v>
      </c>
      <c r="C25" s="901" t="s">
        <v>161</v>
      </c>
      <c r="D25" s="902" t="s">
        <v>179</v>
      </c>
      <c r="E25" s="663" t="s">
        <v>162</v>
      </c>
      <c r="F25" s="901" t="s">
        <v>163</v>
      </c>
      <c r="G25" s="926" t="s">
        <v>209</v>
      </c>
      <c r="H25" s="929" t="s">
        <v>0</v>
      </c>
      <c r="I25" s="75"/>
      <c r="J25" s="75"/>
    </row>
    <row r="26" spans="1:10" x14ac:dyDescent="0.3">
      <c r="A26" s="57" t="s">
        <v>23</v>
      </c>
      <c r="B26" s="13">
        <v>2</v>
      </c>
      <c r="C26" s="13">
        <v>2</v>
      </c>
      <c r="D26" s="77">
        <v>6</v>
      </c>
      <c r="E26" s="654">
        <v>5</v>
      </c>
      <c r="F26" s="13">
        <v>2</v>
      </c>
      <c r="G26" s="927">
        <v>0</v>
      </c>
      <c r="H26" s="930">
        <f>SUM(B26:G26)</f>
        <v>17</v>
      </c>
      <c r="I26" s="75"/>
      <c r="J26" s="75"/>
    </row>
    <row r="27" spans="1:10" x14ac:dyDescent="0.3">
      <c r="A27" s="57" t="s">
        <v>24</v>
      </c>
      <c r="B27" s="13">
        <v>1</v>
      </c>
      <c r="C27" s="13">
        <v>1</v>
      </c>
      <c r="D27" s="77">
        <v>1</v>
      </c>
      <c r="E27" s="654">
        <v>3</v>
      </c>
      <c r="F27" s="13">
        <v>1</v>
      </c>
      <c r="G27" s="927">
        <v>0</v>
      </c>
      <c r="H27" s="930">
        <f t="shared" ref="H27:H44" si="1">SUM(B27:G27)</f>
        <v>7</v>
      </c>
      <c r="I27" s="75"/>
      <c r="J27" s="75"/>
    </row>
    <row r="28" spans="1:10" x14ac:dyDescent="0.3">
      <c r="A28" s="57" t="s">
        <v>25</v>
      </c>
      <c r="B28" s="13">
        <v>1</v>
      </c>
      <c r="C28" s="13">
        <v>3</v>
      </c>
      <c r="D28" s="77">
        <v>0</v>
      </c>
      <c r="E28" s="654">
        <v>0</v>
      </c>
      <c r="F28" s="13">
        <v>0</v>
      </c>
      <c r="G28" s="927">
        <v>0</v>
      </c>
      <c r="H28" s="930">
        <f t="shared" si="1"/>
        <v>4</v>
      </c>
      <c r="I28" s="75"/>
      <c r="J28" s="75"/>
    </row>
    <row r="29" spans="1:10" x14ac:dyDescent="0.3">
      <c r="A29" s="57" t="s">
        <v>26</v>
      </c>
      <c r="B29" s="13">
        <v>5</v>
      </c>
      <c r="C29" s="13">
        <v>3</v>
      </c>
      <c r="D29" s="77">
        <v>4</v>
      </c>
      <c r="E29" s="654">
        <v>2</v>
      </c>
      <c r="F29" s="13">
        <v>0</v>
      </c>
      <c r="G29" s="927">
        <v>0</v>
      </c>
      <c r="H29" s="930">
        <f t="shared" si="1"/>
        <v>14</v>
      </c>
      <c r="I29" s="75"/>
      <c r="J29" s="75"/>
    </row>
    <row r="30" spans="1:10" x14ac:dyDescent="0.3">
      <c r="A30" s="78" t="s">
        <v>27</v>
      </c>
      <c r="B30" s="13">
        <v>5</v>
      </c>
      <c r="C30" s="13">
        <v>13</v>
      </c>
      <c r="D30" s="77">
        <v>6</v>
      </c>
      <c r="E30" s="654">
        <v>2</v>
      </c>
      <c r="F30" s="13">
        <v>1</v>
      </c>
      <c r="G30" s="927">
        <v>0</v>
      </c>
      <c r="H30" s="930">
        <f t="shared" si="1"/>
        <v>27</v>
      </c>
      <c r="I30" s="75"/>
      <c r="J30" s="75"/>
    </row>
    <row r="31" spans="1:10" x14ac:dyDescent="0.3">
      <c r="A31" s="57" t="s">
        <v>28</v>
      </c>
      <c r="B31" s="13">
        <v>0</v>
      </c>
      <c r="C31" s="13">
        <v>1</v>
      </c>
      <c r="D31" s="77">
        <v>3</v>
      </c>
      <c r="E31" s="654">
        <v>0</v>
      </c>
      <c r="F31" s="13">
        <v>1</v>
      </c>
      <c r="G31" s="927">
        <v>0</v>
      </c>
      <c r="H31" s="930">
        <f t="shared" si="1"/>
        <v>5</v>
      </c>
      <c r="I31" s="75"/>
      <c r="J31" s="75"/>
    </row>
    <row r="32" spans="1:10" x14ac:dyDescent="0.3">
      <c r="A32" s="57" t="s">
        <v>29</v>
      </c>
      <c r="B32" s="13">
        <v>0</v>
      </c>
      <c r="C32" s="13">
        <v>4</v>
      </c>
      <c r="D32" s="77">
        <v>1</v>
      </c>
      <c r="E32" s="654">
        <v>2</v>
      </c>
      <c r="F32" s="13">
        <v>0</v>
      </c>
      <c r="G32" s="927">
        <v>0</v>
      </c>
      <c r="H32" s="930">
        <f t="shared" si="1"/>
        <v>7</v>
      </c>
      <c r="I32" s="75"/>
      <c r="J32" s="75"/>
    </row>
    <row r="33" spans="1:10" x14ac:dyDescent="0.3">
      <c r="A33" s="57" t="s">
        <v>30</v>
      </c>
      <c r="B33" s="13">
        <v>1</v>
      </c>
      <c r="C33" s="13">
        <v>1</v>
      </c>
      <c r="D33" s="77">
        <v>1</v>
      </c>
      <c r="E33" s="654">
        <v>0</v>
      </c>
      <c r="F33" s="13">
        <v>0</v>
      </c>
      <c r="G33" s="927">
        <v>0</v>
      </c>
      <c r="H33" s="930">
        <f t="shared" si="1"/>
        <v>3</v>
      </c>
      <c r="I33" s="75"/>
      <c r="J33" s="75"/>
    </row>
    <row r="34" spans="1:10" x14ac:dyDescent="0.3">
      <c r="A34" s="57" t="s">
        <v>31</v>
      </c>
      <c r="B34" s="13">
        <v>4</v>
      </c>
      <c r="C34" s="13">
        <v>10</v>
      </c>
      <c r="D34" s="77">
        <v>3</v>
      </c>
      <c r="E34" s="654">
        <v>2</v>
      </c>
      <c r="F34" s="13">
        <v>3</v>
      </c>
      <c r="G34" s="927">
        <v>0</v>
      </c>
      <c r="H34" s="930">
        <f t="shared" si="1"/>
        <v>22</v>
      </c>
      <c r="I34" s="75"/>
      <c r="J34" s="75"/>
    </row>
    <row r="35" spans="1:10" x14ac:dyDescent="0.3">
      <c r="A35" s="57" t="s">
        <v>32</v>
      </c>
      <c r="B35" s="13">
        <v>0</v>
      </c>
      <c r="C35" s="13">
        <v>4</v>
      </c>
      <c r="D35" s="77">
        <v>1</v>
      </c>
      <c r="E35" s="654">
        <v>0</v>
      </c>
      <c r="F35" s="13">
        <v>1</v>
      </c>
      <c r="G35" s="927">
        <v>0</v>
      </c>
      <c r="H35" s="930">
        <f t="shared" si="1"/>
        <v>6</v>
      </c>
      <c r="I35" s="75"/>
      <c r="J35" s="75"/>
    </row>
    <row r="36" spans="1:10" x14ac:dyDescent="0.3">
      <c r="A36" s="57" t="s">
        <v>33</v>
      </c>
      <c r="B36" s="13">
        <v>0</v>
      </c>
      <c r="C36" s="13">
        <v>1</v>
      </c>
      <c r="D36" s="77">
        <v>0</v>
      </c>
      <c r="E36" s="654">
        <v>0</v>
      </c>
      <c r="F36" s="13">
        <v>0</v>
      </c>
      <c r="G36" s="927">
        <v>0</v>
      </c>
      <c r="H36" s="930">
        <f t="shared" si="1"/>
        <v>1</v>
      </c>
      <c r="I36" s="75"/>
      <c r="J36" s="75"/>
    </row>
    <row r="37" spans="1:10" x14ac:dyDescent="0.3">
      <c r="A37" s="57" t="s">
        <v>34</v>
      </c>
      <c r="B37" s="13">
        <v>4</v>
      </c>
      <c r="C37" s="13">
        <v>10</v>
      </c>
      <c r="D37" s="77">
        <v>6</v>
      </c>
      <c r="E37" s="654">
        <v>1</v>
      </c>
      <c r="F37" s="13">
        <v>0</v>
      </c>
      <c r="G37" s="927">
        <v>1</v>
      </c>
      <c r="H37" s="930">
        <f t="shared" si="1"/>
        <v>22</v>
      </c>
      <c r="I37" s="75"/>
      <c r="J37" s="75"/>
    </row>
    <row r="38" spans="1:10" x14ac:dyDescent="0.3">
      <c r="A38" s="57" t="s">
        <v>35</v>
      </c>
      <c r="B38" s="13">
        <v>2</v>
      </c>
      <c r="C38" s="13">
        <v>4</v>
      </c>
      <c r="D38" s="77">
        <v>4</v>
      </c>
      <c r="E38" s="654">
        <v>0</v>
      </c>
      <c r="F38" s="13">
        <v>1</v>
      </c>
      <c r="G38" s="927">
        <v>0</v>
      </c>
      <c r="H38" s="930">
        <f t="shared" si="1"/>
        <v>11</v>
      </c>
      <c r="I38" s="75"/>
      <c r="J38" s="75"/>
    </row>
    <row r="39" spans="1:10" x14ac:dyDescent="0.3">
      <c r="A39" s="57" t="s">
        <v>36</v>
      </c>
      <c r="B39" s="13">
        <v>1</v>
      </c>
      <c r="C39" s="13">
        <v>7</v>
      </c>
      <c r="D39" s="77">
        <v>1</v>
      </c>
      <c r="E39" s="654">
        <v>6</v>
      </c>
      <c r="F39" s="13">
        <v>3</v>
      </c>
      <c r="G39" s="927">
        <v>1</v>
      </c>
      <c r="H39" s="930">
        <f t="shared" si="1"/>
        <v>19</v>
      </c>
      <c r="I39" s="75"/>
      <c r="J39" s="75"/>
    </row>
    <row r="40" spans="1:10" x14ac:dyDescent="0.3">
      <c r="A40" s="57" t="s">
        <v>37</v>
      </c>
      <c r="B40" s="13">
        <v>2</v>
      </c>
      <c r="C40" s="13">
        <v>2</v>
      </c>
      <c r="D40" s="77">
        <v>0</v>
      </c>
      <c r="E40" s="654">
        <v>0</v>
      </c>
      <c r="F40" s="13">
        <v>1</v>
      </c>
      <c r="G40" s="927">
        <v>0</v>
      </c>
      <c r="H40" s="930">
        <f t="shared" si="1"/>
        <v>5</v>
      </c>
      <c r="I40" s="75"/>
      <c r="J40" s="75"/>
    </row>
    <row r="41" spans="1:10" x14ac:dyDescent="0.3">
      <c r="A41" s="57" t="s">
        <v>38</v>
      </c>
      <c r="B41" s="13">
        <v>0</v>
      </c>
      <c r="C41" s="13">
        <v>2</v>
      </c>
      <c r="D41" s="77">
        <v>0</v>
      </c>
      <c r="E41" s="654">
        <v>0</v>
      </c>
      <c r="F41" s="13">
        <v>0</v>
      </c>
      <c r="G41" s="927">
        <v>0</v>
      </c>
      <c r="H41" s="930">
        <f t="shared" si="1"/>
        <v>2</v>
      </c>
      <c r="I41" s="75"/>
      <c r="J41" s="75"/>
    </row>
    <row r="42" spans="1:10" x14ac:dyDescent="0.3">
      <c r="A42" s="57" t="s">
        <v>39</v>
      </c>
      <c r="B42" s="13">
        <v>0</v>
      </c>
      <c r="C42" s="13">
        <v>1</v>
      </c>
      <c r="D42" s="77">
        <v>0</v>
      </c>
      <c r="E42" s="654">
        <v>0</v>
      </c>
      <c r="F42" s="13">
        <v>0</v>
      </c>
      <c r="G42" s="927">
        <v>0</v>
      </c>
      <c r="H42" s="930">
        <f t="shared" si="1"/>
        <v>1</v>
      </c>
      <c r="I42" s="75"/>
      <c r="J42" s="75"/>
    </row>
    <row r="43" spans="1:10" x14ac:dyDescent="0.3">
      <c r="A43" s="15" t="s">
        <v>0</v>
      </c>
      <c r="B43" s="653">
        <f t="shared" ref="B43:D43" si="2">SUM(B26:B42)</f>
        <v>28</v>
      </c>
      <c r="C43" s="653">
        <f t="shared" si="2"/>
        <v>69</v>
      </c>
      <c r="D43" s="653">
        <f t="shared" si="2"/>
        <v>37</v>
      </c>
      <c r="E43" s="653">
        <f>SUM(E26:E42)</f>
        <v>23</v>
      </c>
      <c r="F43" s="31">
        <f>SUM(F26:F42)</f>
        <v>14</v>
      </c>
      <c r="G43" s="114">
        <f>SUM(G26:G42)</f>
        <v>2</v>
      </c>
      <c r="H43" s="911">
        <f t="shared" si="1"/>
        <v>173</v>
      </c>
      <c r="I43" s="75"/>
      <c r="J43" s="75"/>
    </row>
    <row r="44" spans="1:10" x14ac:dyDescent="0.3">
      <c r="A44" s="738" t="s">
        <v>1</v>
      </c>
      <c r="B44" s="739">
        <f>B43/H43</f>
        <v>0.16184971098265896</v>
      </c>
      <c r="C44" s="739">
        <f>C43/H43</f>
        <v>0.39884393063583817</v>
      </c>
      <c r="D44" s="739">
        <f>D43/H43</f>
        <v>0.2138728323699422</v>
      </c>
      <c r="E44" s="739">
        <f>E43/H43</f>
        <v>0.13294797687861271</v>
      </c>
      <c r="F44" s="739">
        <f>F43/H43</f>
        <v>8.0924855491329481E-2</v>
      </c>
      <c r="G44" s="928">
        <f>G43/H43</f>
        <v>1.1560693641618497E-2</v>
      </c>
      <c r="H44" s="931">
        <f t="shared" si="1"/>
        <v>0.99999999999999989</v>
      </c>
      <c r="I44" s="75"/>
      <c r="J44" s="75"/>
    </row>
    <row r="45" spans="1:10" x14ac:dyDescent="0.3">
      <c r="A45" s="740"/>
      <c r="B45" s="741"/>
      <c r="C45" s="741"/>
      <c r="D45" s="741"/>
      <c r="E45" s="741"/>
      <c r="F45" s="742"/>
      <c r="G45" s="739"/>
      <c r="H45" s="739"/>
      <c r="I45" s="75"/>
      <c r="J45" s="75"/>
    </row>
    <row r="46" spans="1:10" ht="18" x14ac:dyDescent="0.35">
      <c r="A46" s="1206" t="s">
        <v>116</v>
      </c>
      <c r="B46" s="1207"/>
      <c r="C46" s="1207"/>
      <c r="D46" s="1207"/>
      <c r="E46" s="1207"/>
      <c r="F46" s="84"/>
      <c r="G46" s="75"/>
      <c r="H46" s="75"/>
      <c r="I46" s="75"/>
      <c r="J46" s="75"/>
    </row>
    <row r="47" spans="1:10" ht="31.2" x14ac:dyDescent="0.3">
      <c r="A47" s="75"/>
      <c r="B47" s="905" t="s">
        <v>6</v>
      </c>
      <c r="C47" s="905" t="s">
        <v>90</v>
      </c>
      <c r="D47" s="903" t="s">
        <v>210</v>
      </c>
      <c r="E47" s="904" t="s">
        <v>0</v>
      </c>
      <c r="F47" s="85"/>
      <c r="G47" s="75"/>
      <c r="H47" s="75"/>
      <c r="I47" s="75"/>
      <c r="J47" s="75"/>
    </row>
    <row r="48" spans="1:10" x14ac:dyDescent="0.3">
      <c r="A48" s="57" t="s">
        <v>23</v>
      </c>
      <c r="B48" s="86">
        <v>2</v>
      </c>
      <c r="C48" s="86">
        <v>14</v>
      </c>
      <c r="D48" s="87">
        <v>1</v>
      </c>
      <c r="E48" s="749">
        <f>SUM(B48:D48)</f>
        <v>17</v>
      </c>
      <c r="F48" s="88"/>
      <c r="G48" s="75"/>
      <c r="H48" s="75"/>
      <c r="I48" s="75"/>
      <c r="J48" s="75"/>
    </row>
    <row r="49" spans="1:10" x14ac:dyDescent="0.3">
      <c r="A49" s="57" t="s">
        <v>24</v>
      </c>
      <c r="B49" s="86">
        <v>3</v>
      </c>
      <c r="C49" s="86">
        <v>4</v>
      </c>
      <c r="D49" s="87">
        <v>0</v>
      </c>
      <c r="E49" s="749">
        <f t="shared" ref="E49:E65" si="3">SUM(B49:D49)</f>
        <v>7</v>
      </c>
      <c r="F49" s="88"/>
      <c r="G49" s="75"/>
      <c r="H49" s="75"/>
      <c r="I49" s="75"/>
      <c r="J49" s="75"/>
    </row>
    <row r="50" spans="1:10" x14ac:dyDescent="0.3">
      <c r="A50" s="57" t="s">
        <v>25</v>
      </c>
      <c r="B50" s="86">
        <v>0</v>
      </c>
      <c r="C50" s="86">
        <v>4</v>
      </c>
      <c r="D50" s="87">
        <v>0</v>
      </c>
      <c r="E50" s="749">
        <f t="shared" si="3"/>
        <v>4</v>
      </c>
      <c r="F50" s="88"/>
      <c r="G50" s="75"/>
      <c r="H50" s="75"/>
      <c r="I50" s="75"/>
      <c r="J50" s="75"/>
    </row>
    <row r="51" spans="1:10" x14ac:dyDescent="0.3">
      <c r="A51" s="57" t="s">
        <v>26</v>
      </c>
      <c r="B51" s="86">
        <v>5</v>
      </c>
      <c r="C51" s="86">
        <v>9</v>
      </c>
      <c r="D51" s="87">
        <v>0</v>
      </c>
      <c r="E51" s="749">
        <f t="shared" si="3"/>
        <v>14</v>
      </c>
      <c r="F51" s="88"/>
      <c r="G51" s="75"/>
      <c r="H51" s="75"/>
      <c r="I51" s="75"/>
      <c r="J51" s="75"/>
    </row>
    <row r="52" spans="1:10" x14ac:dyDescent="0.3">
      <c r="A52" s="78" t="s">
        <v>27</v>
      </c>
      <c r="B52" s="86">
        <v>4</v>
      </c>
      <c r="C52" s="86">
        <v>23</v>
      </c>
      <c r="D52" s="87">
        <v>0</v>
      </c>
      <c r="E52" s="749">
        <f t="shared" si="3"/>
        <v>27</v>
      </c>
      <c r="F52" s="89"/>
      <c r="G52" s="75"/>
      <c r="H52" s="75"/>
      <c r="I52" s="75"/>
      <c r="J52" s="75"/>
    </row>
    <row r="53" spans="1:10" x14ac:dyDescent="0.3">
      <c r="A53" s="57" t="s">
        <v>28</v>
      </c>
      <c r="B53" s="86">
        <v>0</v>
      </c>
      <c r="C53" s="86">
        <v>5</v>
      </c>
      <c r="D53" s="87">
        <v>0</v>
      </c>
      <c r="E53" s="749">
        <f t="shared" si="3"/>
        <v>5</v>
      </c>
      <c r="F53" s="88"/>
      <c r="G53" s="75"/>
      <c r="H53" s="75"/>
      <c r="I53" s="75"/>
      <c r="J53" s="75"/>
    </row>
    <row r="54" spans="1:10" x14ac:dyDescent="0.3">
      <c r="A54" s="57" t="s">
        <v>29</v>
      </c>
      <c r="B54" s="86">
        <v>3</v>
      </c>
      <c r="C54" s="86">
        <v>4</v>
      </c>
      <c r="D54" s="87">
        <v>0</v>
      </c>
      <c r="E54" s="749">
        <f t="shared" si="3"/>
        <v>7</v>
      </c>
      <c r="F54" s="88"/>
      <c r="G54" s="75"/>
      <c r="H54" s="75"/>
      <c r="I54" s="75"/>
      <c r="J54" s="75"/>
    </row>
    <row r="55" spans="1:10" x14ac:dyDescent="0.3">
      <c r="A55" s="57" t="s">
        <v>30</v>
      </c>
      <c r="B55" s="86">
        <v>2</v>
      </c>
      <c r="C55" s="86">
        <v>1</v>
      </c>
      <c r="D55" s="87">
        <v>0</v>
      </c>
      <c r="E55" s="749">
        <f t="shared" si="3"/>
        <v>3</v>
      </c>
      <c r="F55" s="88"/>
      <c r="G55" s="75"/>
      <c r="H55" s="75"/>
      <c r="I55" s="75"/>
      <c r="J55" s="75"/>
    </row>
    <row r="56" spans="1:10" x14ac:dyDescent="0.3">
      <c r="A56" s="57" t="s">
        <v>31</v>
      </c>
      <c r="B56" s="86">
        <v>8</v>
      </c>
      <c r="C56" s="86">
        <v>14</v>
      </c>
      <c r="D56" s="87">
        <v>0</v>
      </c>
      <c r="E56" s="749">
        <f t="shared" si="3"/>
        <v>22</v>
      </c>
      <c r="F56" s="88"/>
      <c r="G56" s="75"/>
      <c r="H56" s="75"/>
      <c r="I56" s="75"/>
      <c r="J56" s="75"/>
    </row>
    <row r="57" spans="1:10" x14ac:dyDescent="0.3">
      <c r="A57" s="57" t="s">
        <v>32</v>
      </c>
      <c r="B57" s="86">
        <v>1</v>
      </c>
      <c r="C57" s="86">
        <v>5</v>
      </c>
      <c r="D57" s="87">
        <v>0</v>
      </c>
      <c r="E57" s="749">
        <f t="shared" si="3"/>
        <v>6</v>
      </c>
      <c r="F57" s="88"/>
      <c r="G57" s="75"/>
      <c r="H57" s="75"/>
      <c r="I57" s="75"/>
      <c r="J57" s="75"/>
    </row>
    <row r="58" spans="1:10" x14ac:dyDescent="0.3">
      <c r="A58" s="57" t="s">
        <v>33</v>
      </c>
      <c r="B58" s="86">
        <v>0</v>
      </c>
      <c r="C58" s="86">
        <v>1</v>
      </c>
      <c r="D58" s="87">
        <v>0</v>
      </c>
      <c r="E58" s="749">
        <f t="shared" si="3"/>
        <v>1</v>
      </c>
      <c r="F58" s="88"/>
      <c r="G58" s="75"/>
      <c r="H58" s="75"/>
      <c r="I58" s="75"/>
      <c r="J58" s="75"/>
    </row>
    <row r="59" spans="1:10" x14ac:dyDescent="0.3">
      <c r="A59" s="57" t="s">
        <v>34</v>
      </c>
      <c r="B59" s="86">
        <v>5</v>
      </c>
      <c r="C59" s="86">
        <v>17</v>
      </c>
      <c r="D59" s="87">
        <v>0</v>
      </c>
      <c r="E59" s="749">
        <f t="shared" si="3"/>
        <v>22</v>
      </c>
      <c r="F59" s="88"/>
      <c r="G59" s="75"/>
      <c r="H59" s="75"/>
      <c r="I59" s="75"/>
      <c r="J59" s="75"/>
    </row>
    <row r="60" spans="1:10" x14ac:dyDescent="0.3">
      <c r="A60" s="57" t="s">
        <v>35</v>
      </c>
      <c r="B60" s="86">
        <v>2</v>
      </c>
      <c r="C60" s="86">
        <v>9</v>
      </c>
      <c r="D60" s="87">
        <v>0</v>
      </c>
      <c r="E60" s="749">
        <f t="shared" si="3"/>
        <v>11</v>
      </c>
      <c r="F60" s="88"/>
      <c r="G60" s="75"/>
      <c r="H60" s="75"/>
      <c r="I60" s="75"/>
      <c r="J60" s="75"/>
    </row>
    <row r="61" spans="1:10" x14ac:dyDescent="0.3">
      <c r="A61" s="57" t="s">
        <v>36</v>
      </c>
      <c r="B61" s="86">
        <v>4</v>
      </c>
      <c r="C61" s="86">
        <v>15</v>
      </c>
      <c r="D61" s="87">
        <v>0</v>
      </c>
      <c r="E61" s="749">
        <f t="shared" si="3"/>
        <v>19</v>
      </c>
      <c r="F61" s="88"/>
      <c r="G61" s="75"/>
      <c r="H61" s="75"/>
      <c r="I61" s="75"/>
      <c r="J61" s="75"/>
    </row>
    <row r="62" spans="1:10" x14ac:dyDescent="0.3">
      <c r="A62" s="57" t="s">
        <v>37</v>
      </c>
      <c r="B62" s="86">
        <v>2</v>
      </c>
      <c r="C62" s="86">
        <v>2</v>
      </c>
      <c r="D62" s="87">
        <v>1</v>
      </c>
      <c r="E62" s="749">
        <f t="shared" si="3"/>
        <v>5</v>
      </c>
      <c r="F62" s="88"/>
      <c r="G62" s="75"/>
      <c r="H62" s="75"/>
      <c r="I62" s="75"/>
      <c r="J62" s="75"/>
    </row>
    <row r="63" spans="1:10" x14ac:dyDescent="0.3">
      <c r="A63" s="57" t="s">
        <v>38</v>
      </c>
      <c r="B63" s="86">
        <v>0</v>
      </c>
      <c r="C63" s="86">
        <v>2</v>
      </c>
      <c r="D63" s="87">
        <v>0</v>
      </c>
      <c r="E63" s="749">
        <f t="shared" si="3"/>
        <v>2</v>
      </c>
      <c r="F63" s="88"/>
      <c r="G63" s="75"/>
      <c r="H63" s="75"/>
      <c r="I63" s="75"/>
      <c r="J63" s="75"/>
    </row>
    <row r="64" spans="1:10" x14ac:dyDescent="0.3">
      <c r="A64" s="57" t="s">
        <v>39</v>
      </c>
      <c r="B64" s="86">
        <v>0</v>
      </c>
      <c r="C64" s="86">
        <v>1</v>
      </c>
      <c r="D64" s="87">
        <v>0</v>
      </c>
      <c r="E64" s="749">
        <f t="shared" si="3"/>
        <v>1</v>
      </c>
      <c r="F64" s="88"/>
      <c r="G64" s="75"/>
      <c r="H64" s="75"/>
      <c r="I64" s="75"/>
      <c r="J64" s="75"/>
    </row>
    <row r="65" spans="1:10" x14ac:dyDescent="0.3">
      <c r="A65" s="79" t="s">
        <v>0</v>
      </c>
      <c r="B65" s="90">
        <f>SUM(B48:B64)</f>
        <v>41</v>
      </c>
      <c r="C65" s="90">
        <f>SUM(C48:C64)</f>
        <v>130</v>
      </c>
      <c r="D65" s="91">
        <f>SUM(D48:D64)</f>
        <v>2</v>
      </c>
      <c r="E65" s="748">
        <f t="shared" si="3"/>
        <v>173</v>
      </c>
      <c r="F65" s="88"/>
      <c r="G65" s="75"/>
      <c r="H65" s="75"/>
      <c r="I65" s="75"/>
      <c r="J65" s="75"/>
    </row>
    <row r="66" spans="1:10" x14ac:dyDescent="0.3">
      <c r="A66" s="655" t="s">
        <v>1</v>
      </c>
      <c r="B66" s="656">
        <f>B65/E65</f>
        <v>0.23699421965317918</v>
      </c>
      <c r="C66" s="656">
        <f>C65/E65</f>
        <v>0.75144508670520227</v>
      </c>
      <c r="D66" s="110">
        <f>D65/E65</f>
        <v>1.1560693641618497E-2</v>
      </c>
      <c r="E66" s="675">
        <f>SUM(B66:D66)</f>
        <v>0.99999999999999989</v>
      </c>
      <c r="F66" s="92"/>
      <c r="G66" s="75"/>
      <c r="H66" s="75"/>
      <c r="I66" s="75"/>
      <c r="J66" s="75"/>
    </row>
    <row r="67" spans="1:10" x14ac:dyDescent="0.3">
      <c r="A67" s="75">
        <v>8</v>
      </c>
      <c r="B67" s="75"/>
      <c r="C67" s="75"/>
      <c r="D67" s="124"/>
      <c r="E67" s="75"/>
      <c r="F67" s="75"/>
      <c r="G67" s="75"/>
      <c r="H67" s="75"/>
      <c r="I67" s="75"/>
      <c r="J67" s="75"/>
    </row>
    <row r="68" spans="1:10" ht="18" x14ac:dyDescent="0.35">
      <c r="A68" s="1206" t="s">
        <v>115</v>
      </c>
      <c r="B68" s="1207"/>
      <c r="C68" s="1207"/>
      <c r="D68" s="1207"/>
      <c r="E68" s="1207"/>
      <c r="F68" s="1207"/>
      <c r="G68" s="1207"/>
      <c r="H68" s="1207"/>
      <c r="I68" s="1213"/>
    </row>
    <row r="69" spans="1:10" x14ac:dyDescent="0.3">
      <c r="B69" s="1214" t="s">
        <v>13</v>
      </c>
      <c r="C69" s="1215"/>
      <c r="D69" s="1215"/>
      <c r="E69" s="1215"/>
      <c r="F69" s="1216" t="s">
        <v>15</v>
      </c>
      <c r="G69" s="1215"/>
      <c r="H69" s="1217"/>
      <c r="I69" s="666"/>
      <c r="J69" s="658"/>
    </row>
    <row r="70" spans="1:10" ht="32.1" customHeight="1" x14ac:dyDescent="0.3">
      <c r="A70" s="93"/>
      <c r="B70" s="94" t="s">
        <v>245</v>
      </c>
      <c r="C70" s="657" t="s">
        <v>203</v>
      </c>
      <c r="D70" s="94" t="s">
        <v>60</v>
      </c>
      <c r="E70" s="906" t="s">
        <v>12</v>
      </c>
      <c r="F70" s="907" t="s">
        <v>14</v>
      </c>
      <c r="G70" s="909" t="s">
        <v>60</v>
      </c>
      <c r="H70" s="908" t="s">
        <v>12</v>
      </c>
      <c r="I70" s="910" t="s">
        <v>0</v>
      </c>
      <c r="J70" s="120"/>
    </row>
    <row r="71" spans="1:10" x14ac:dyDescent="0.3">
      <c r="A71" s="9" t="s">
        <v>23</v>
      </c>
      <c r="B71" s="45">
        <v>6</v>
      </c>
      <c r="C71" s="45">
        <v>3</v>
      </c>
      <c r="D71" s="13">
        <v>4</v>
      </c>
      <c r="E71" s="746">
        <f>B71+C71+D71</f>
        <v>13</v>
      </c>
      <c r="F71" s="669">
        <v>4</v>
      </c>
      <c r="G71" s="45">
        <v>0</v>
      </c>
      <c r="H71" s="747">
        <f>F71+G71</f>
        <v>4</v>
      </c>
      <c r="I71" s="745">
        <f>E71+H71</f>
        <v>17</v>
      </c>
      <c r="J71" s="121"/>
    </row>
    <row r="72" spans="1:10" x14ac:dyDescent="0.3">
      <c r="A72" s="9" t="s">
        <v>24</v>
      </c>
      <c r="B72" s="45">
        <v>2</v>
      </c>
      <c r="C72" s="45">
        <v>0</v>
      </c>
      <c r="D72" s="45">
        <v>0</v>
      </c>
      <c r="E72" s="746">
        <f t="shared" ref="E72:E88" si="4">B72+C72+D72</f>
        <v>2</v>
      </c>
      <c r="F72" s="669">
        <v>5</v>
      </c>
      <c r="G72" s="45">
        <v>0</v>
      </c>
      <c r="H72" s="747">
        <f t="shared" ref="H72:H87" si="5">F72+G72</f>
        <v>5</v>
      </c>
      <c r="I72" s="745">
        <f t="shared" ref="I72:I88" si="6">E72+H72</f>
        <v>7</v>
      </c>
      <c r="J72" s="121"/>
    </row>
    <row r="73" spans="1:10" x14ac:dyDescent="0.3">
      <c r="A73" s="9" t="s">
        <v>25</v>
      </c>
      <c r="B73" s="45">
        <v>1</v>
      </c>
      <c r="C73" s="45">
        <v>0</v>
      </c>
      <c r="D73" s="45">
        <v>0</v>
      </c>
      <c r="E73" s="746">
        <f t="shared" si="4"/>
        <v>1</v>
      </c>
      <c r="F73" s="669">
        <v>2</v>
      </c>
      <c r="G73" s="45">
        <v>0</v>
      </c>
      <c r="H73" s="747">
        <f t="shared" si="5"/>
        <v>2</v>
      </c>
      <c r="I73" s="745">
        <f t="shared" si="6"/>
        <v>3</v>
      </c>
      <c r="J73" s="121"/>
    </row>
    <row r="74" spans="1:10" x14ac:dyDescent="0.3">
      <c r="A74" s="9" t="s">
        <v>26</v>
      </c>
      <c r="B74" s="45">
        <v>5</v>
      </c>
      <c r="C74" s="45">
        <v>1</v>
      </c>
      <c r="D74" s="45">
        <v>6</v>
      </c>
      <c r="E74" s="746">
        <f t="shared" si="4"/>
        <v>12</v>
      </c>
      <c r="F74" s="669">
        <v>2</v>
      </c>
      <c r="G74" s="45">
        <v>0</v>
      </c>
      <c r="H74" s="747">
        <f t="shared" si="5"/>
        <v>2</v>
      </c>
      <c r="I74" s="745">
        <f t="shared" si="6"/>
        <v>14</v>
      </c>
      <c r="J74" s="121"/>
    </row>
    <row r="75" spans="1:10" x14ac:dyDescent="0.3">
      <c r="A75" s="96" t="s">
        <v>27</v>
      </c>
      <c r="B75" s="45">
        <v>15</v>
      </c>
      <c r="C75" s="45">
        <v>1</v>
      </c>
      <c r="D75" s="45">
        <v>6</v>
      </c>
      <c r="E75" s="746">
        <f t="shared" si="4"/>
        <v>22</v>
      </c>
      <c r="F75" s="669">
        <v>5</v>
      </c>
      <c r="G75" s="45">
        <v>0</v>
      </c>
      <c r="H75" s="747">
        <f t="shared" si="5"/>
        <v>5</v>
      </c>
      <c r="I75" s="745">
        <f t="shared" si="6"/>
        <v>27</v>
      </c>
      <c r="J75" s="122"/>
    </row>
    <row r="76" spans="1:10" x14ac:dyDescent="0.3">
      <c r="A76" s="9" t="s">
        <v>28</v>
      </c>
      <c r="B76" s="45">
        <v>4</v>
      </c>
      <c r="C76" s="45">
        <v>0</v>
      </c>
      <c r="D76" s="45">
        <v>1</v>
      </c>
      <c r="E76" s="746">
        <f t="shared" si="4"/>
        <v>5</v>
      </c>
      <c r="F76" s="669">
        <v>0</v>
      </c>
      <c r="G76" s="45">
        <v>0</v>
      </c>
      <c r="H76" s="747">
        <f t="shared" si="5"/>
        <v>0</v>
      </c>
      <c r="I76" s="745">
        <f t="shared" si="6"/>
        <v>5</v>
      </c>
      <c r="J76" s="122"/>
    </row>
    <row r="77" spans="1:10" x14ac:dyDescent="0.3">
      <c r="A77" s="9" t="s">
        <v>29</v>
      </c>
      <c r="B77" s="45">
        <v>3</v>
      </c>
      <c r="C77" s="45">
        <v>0</v>
      </c>
      <c r="D77" s="45">
        <v>3</v>
      </c>
      <c r="E77" s="746">
        <f t="shared" si="4"/>
        <v>6</v>
      </c>
      <c r="F77" s="669">
        <v>1</v>
      </c>
      <c r="G77" s="45">
        <v>0</v>
      </c>
      <c r="H77" s="747">
        <f t="shared" si="5"/>
        <v>1</v>
      </c>
      <c r="I77" s="745">
        <f t="shared" si="6"/>
        <v>7</v>
      </c>
      <c r="J77" s="122"/>
    </row>
    <row r="78" spans="1:10" x14ac:dyDescent="0.3">
      <c r="A78" s="9" t="s">
        <v>30</v>
      </c>
      <c r="B78" s="45">
        <v>2</v>
      </c>
      <c r="C78" s="45">
        <v>0</v>
      </c>
      <c r="D78" s="45">
        <v>0</v>
      </c>
      <c r="E78" s="746">
        <f t="shared" si="4"/>
        <v>2</v>
      </c>
      <c r="F78" s="669">
        <v>1</v>
      </c>
      <c r="G78" s="45">
        <v>0</v>
      </c>
      <c r="H78" s="747">
        <f t="shared" si="5"/>
        <v>1</v>
      </c>
      <c r="I78" s="745">
        <f t="shared" si="6"/>
        <v>3</v>
      </c>
      <c r="J78" s="122"/>
    </row>
    <row r="79" spans="1:10" x14ac:dyDescent="0.3">
      <c r="A79" s="9" t="s">
        <v>31</v>
      </c>
      <c r="B79" s="45">
        <v>6</v>
      </c>
      <c r="C79" s="45">
        <v>4</v>
      </c>
      <c r="D79" s="45">
        <v>5</v>
      </c>
      <c r="E79" s="746">
        <f t="shared" si="4"/>
        <v>15</v>
      </c>
      <c r="F79" s="669">
        <v>7</v>
      </c>
      <c r="G79" s="45">
        <v>0</v>
      </c>
      <c r="H79" s="747">
        <f t="shared" si="5"/>
        <v>7</v>
      </c>
      <c r="I79" s="745">
        <f t="shared" si="6"/>
        <v>22</v>
      </c>
      <c r="J79" s="122"/>
    </row>
    <row r="80" spans="1:10" x14ac:dyDescent="0.3">
      <c r="A80" s="9" t="s">
        <v>32</v>
      </c>
      <c r="B80" s="45">
        <v>3</v>
      </c>
      <c r="C80" s="45">
        <v>0</v>
      </c>
      <c r="D80" s="45">
        <v>3</v>
      </c>
      <c r="E80" s="746">
        <f t="shared" si="4"/>
        <v>6</v>
      </c>
      <c r="F80" s="669">
        <v>0</v>
      </c>
      <c r="G80" s="45">
        <v>0</v>
      </c>
      <c r="H80" s="747">
        <f t="shared" si="5"/>
        <v>0</v>
      </c>
      <c r="I80" s="745">
        <f t="shared" si="6"/>
        <v>6</v>
      </c>
      <c r="J80" s="122"/>
    </row>
    <row r="81" spans="1:10" x14ac:dyDescent="0.3">
      <c r="A81" s="9" t="s">
        <v>33</v>
      </c>
      <c r="B81" s="45">
        <v>1</v>
      </c>
      <c r="C81" s="45">
        <v>0</v>
      </c>
      <c r="D81" s="45">
        <v>0</v>
      </c>
      <c r="E81" s="746">
        <f t="shared" si="4"/>
        <v>1</v>
      </c>
      <c r="F81" s="669">
        <v>0</v>
      </c>
      <c r="G81" s="45">
        <v>0</v>
      </c>
      <c r="H81" s="747">
        <f t="shared" si="5"/>
        <v>0</v>
      </c>
      <c r="I81" s="745">
        <f t="shared" si="6"/>
        <v>1</v>
      </c>
      <c r="J81" s="122"/>
    </row>
    <row r="82" spans="1:10" x14ac:dyDescent="0.3">
      <c r="A82" s="9" t="s">
        <v>34</v>
      </c>
      <c r="B82" s="45">
        <v>9</v>
      </c>
      <c r="C82" s="45">
        <v>2</v>
      </c>
      <c r="D82" s="45">
        <v>4</v>
      </c>
      <c r="E82" s="746">
        <f t="shared" si="4"/>
        <v>15</v>
      </c>
      <c r="F82" s="669">
        <v>7</v>
      </c>
      <c r="G82" s="45">
        <v>0</v>
      </c>
      <c r="H82" s="747">
        <f t="shared" si="5"/>
        <v>7</v>
      </c>
      <c r="I82" s="745">
        <f t="shared" si="6"/>
        <v>22</v>
      </c>
      <c r="J82" s="122"/>
    </row>
    <row r="83" spans="1:10" x14ac:dyDescent="0.3">
      <c r="A83" s="9" t="s">
        <v>35</v>
      </c>
      <c r="B83" s="45">
        <v>7</v>
      </c>
      <c r="C83" s="45">
        <v>0</v>
      </c>
      <c r="D83" s="45">
        <v>2</v>
      </c>
      <c r="E83" s="746">
        <f t="shared" si="4"/>
        <v>9</v>
      </c>
      <c r="F83" s="669">
        <v>2</v>
      </c>
      <c r="G83" s="45">
        <v>0</v>
      </c>
      <c r="H83" s="747">
        <f t="shared" si="5"/>
        <v>2</v>
      </c>
      <c r="I83" s="745">
        <f t="shared" si="6"/>
        <v>11</v>
      </c>
      <c r="J83" s="122"/>
    </row>
    <row r="84" spans="1:10" x14ac:dyDescent="0.3">
      <c r="A84" s="9" t="s">
        <v>36</v>
      </c>
      <c r="B84" s="45">
        <v>8</v>
      </c>
      <c r="C84" s="45">
        <v>1</v>
      </c>
      <c r="D84" s="45">
        <v>5</v>
      </c>
      <c r="E84" s="746">
        <f t="shared" si="4"/>
        <v>14</v>
      </c>
      <c r="F84" s="669">
        <v>4</v>
      </c>
      <c r="G84" s="45">
        <v>1</v>
      </c>
      <c r="H84" s="747">
        <f t="shared" si="5"/>
        <v>5</v>
      </c>
      <c r="I84" s="745">
        <f t="shared" si="6"/>
        <v>19</v>
      </c>
      <c r="J84" s="122"/>
    </row>
    <row r="85" spans="1:10" x14ac:dyDescent="0.3">
      <c r="A85" s="9" t="s">
        <v>37</v>
      </c>
      <c r="B85" s="45">
        <v>3</v>
      </c>
      <c r="C85" s="45">
        <v>1</v>
      </c>
      <c r="D85" s="45">
        <v>1</v>
      </c>
      <c r="E85" s="746">
        <f t="shared" si="4"/>
        <v>5</v>
      </c>
      <c r="F85" s="669">
        <v>0</v>
      </c>
      <c r="G85" s="45">
        <v>0</v>
      </c>
      <c r="H85" s="747">
        <f t="shared" si="5"/>
        <v>0</v>
      </c>
      <c r="I85" s="745">
        <f t="shared" si="6"/>
        <v>5</v>
      </c>
      <c r="J85" s="122"/>
    </row>
    <row r="86" spans="1:10" x14ac:dyDescent="0.3">
      <c r="A86" s="9" t="s">
        <v>38</v>
      </c>
      <c r="B86" s="45">
        <v>1</v>
      </c>
      <c r="C86" s="45">
        <v>0</v>
      </c>
      <c r="D86" s="45">
        <v>0</v>
      </c>
      <c r="E86" s="746">
        <f t="shared" si="4"/>
        <v>1</v>
      </c>
      <c r="F86" s="669">
        <v>1</v>
      </c>
      <c r="G86" s="45">
        <v>0</v>
      </c>
      <c r="H86" s="747">
        <f t="shared" si="5"/>
        <v>1</v>
      </c>
      <c r="I86" s="745">
        <f t="shared" si="6"/>
        <v>2</v>
      </c>
      <c r="J86" s="122"/>
    </row>
    <row r="87" spans="1:10" x14ac:dyDescent="0.3">
      <c r="A87" s="9" t="s">
        <v>39</v>
      </c>
      <c r="B87" s="45">
        <v>1</v>
      </c>
      <c r="C87" s="45">
        <v>0</v>
      </c>
      <c r="D87" s="45">
        <v>0</v>
      </c>
      <c r="E87" s="746">
        <f t="shared" si="4"/>
        <v>1</v>
      </c>
      <c r="F87" s="669">
        <v>0</v>
      </c>
      <c r="G87" s="45">
        <v>0</v>
      </c>
      <c r="H87" s="747">
        <f t="shared" si="5"/>
        <v>0</v>
      </c>
      <c r="I87" s="745">
        <f t="shared" si="6"/>
        <v>1</v>
      </c>
      <c r="J87" s="122"/>
    </row>
    <row r="88" spans="1:10" x14ac:dyDescent="0.3">
      <c r="A88" s="15" t="s">
        <v>0</v>
      </c>
      <c r="B88" s="14">
        <f t="shared" ref="B88:D88" si="7">SUM(B71:B87)</f>
        <v>77</v>
      </c>
      <c r="C88" s="14">
        <f t="shared" si="7"/>
        <v>13</v>
      </c>
      <c r="D88" s="14">
        <f t="shared" si="7"/>
        <v>40</v>
      </c>
      <c r="E88" s="95">
        <f t="shared" si="4"/>
        <v>130</v>
      </c>
      <c r="F88" s="670">
        <f t="shared" ref="F88:H88" si="8">SUM(F71:F87)</f>
        <v>41</v>
      </c>
      <c r="G88" s="12">
        <f t="shared" si="8"/>
        <v>1</v>
      </c>
      <c r="H88" s="743">
        <f t="shared" si="8"/>
        <v>42</v>
      </c>
      <c r="I88" s="667">
        <f t="shared" si="6"/>
        <v>172</v>
      </c>
      <c r="J88" s="122"/>
    </row>
    <row r="89" spans="1:10" x14ac:dyDescent="0.3">
      <c r="A89" s="9" t="s">
        <v>1</v>
      </c>
      <c r="B89" s="50">
        <f>B88/I88</f>
        <v>0.44767441860465118</v>
      </c>
      <c r="C89" s="50">
        <f>C88/I88</f>
        <v>7.5581395348837205E-2</v>
      </c>
      <c r="D89" s="97">
        <f>D88/I88</f>
        <v>0.23255813953488372</v>
      </c>
      <c r="E89" s="574"/>
      <c r="F89" s="671">
        <f>F88/I88</f>
        <v>0.23837209302325582</v>
      </c>
      <c r="G89" s="49">
        <f>G88/I88</f>
        <v>5.8139534883720929E-3</v>
      </c>
      <c r="H89" s="672"/>
      <c r="I89" s="668">
        <f>B89+C89+D89+F89+G89</f>
        <v>1</v>
      </c>
      <c r="J89" s="123"/>
    </row>
    <row r="90" spans="1:10" x14ac:dyDescent="0.3">
      <c r="A90" s="98"/>
    </row>
    <row r="91" spans="1:10" ht="18" x14ac:dyDescent="0.35">
      <c r="A91" s="830" t="s">
        <v>91</v>
      </c>
      <c r="B91" s="830"/>
      <c r="C91" s="830"/>
      <c r="D91" s="830"/>
      <c r="E91" s="856"/>
      <c r="F91" s="51"/>
    </row>
    <row r="92" spans="1:10" x14ac:dyDescent="0.3">
      <c r="A92" s="76"/>
      <c r="B92" s="99" t="s">
        <v>11</v>
      </c>
      <c r="C92" s="100" t="s">
        <v>10</v>
      </c>
      <c r="D92" s="933" t="s">
        <v>0</v>
      </c>
      <c r="E92" s="932"/>
    </row>
    <row r="93" spans="1:10" x14ac:dyDescent="0.3">
      <c r="A93" s="34" t="s">
        <v>23</v>
      </c>
      <c r="B93" s="45">
        <v>16</v>
      </c>
      <c r="C93" s="101">
        <v>1</v>
      </c>
      <c r="D93" s="744">
        <f>SUM(B93:C93)</f>
        <v>17</v>
      </c>
    </row>
    <row r="94" spans="1:10" x14ac:dyDescent="0.3">
      <c r="A94" s="34" t="s">
        <v>24</v>
      </c>
      <c r="B94" s="45">
        <v>7</v>
      </c>
      <c r="C94" s="101">
        <v>0</v>
      </c>
      <c r="D94" s="744">
        <f t="shared" ref="D94:D111" si="9">SUM(B94:C94)</f>
        <v>7</v>
      </c>
    </row>
    <row r="95" spans="1:10" x14ac:dyDescent="0.3">
      <c r="A95" s="34" t="s">
        <v>25</v>
      </c>
      <c r="B95" s="45">
        <v>4</v>
      </c>
      <c r="C95" s="101">
        <v>0</v>
      </c>
      <c r="D95" s="744">
        <f t="shared" si="9"/>
        <v>4</v>
      </c>
      <c r="G95" s="44"/>
    </row>
    <row r="96" spans="1:10" x14ac:dyDescent="0.3">
      <c r="A96" s="34" t="s">
        <v>26</v>
      </c>
      <c r="B96" s="45">
        <v>14</v>
      </c>
      <c r="C96" s="101">
        <v>0</v>
      </c>
      <c r="D96" s="744">
        <f t="shared" si="9"/>
        <v>14</v>
      </c>
    </row>
    <row r="97" spans="1:6" x14ac:dyDescent="0.3">
      <c r="A97" s="102" t="s">
        <v>27</v>
      </c>
      <c r="B97" s="45">
        <v>26</v>
      </c>
      <c r="C97" s="101">
        <v>0</v>
      </c>
      <c r="D97" s="744">
        <f t="shared" si="9"/>
        <v>26</v>
      </c>
    </row>
    <row r="98" spans="1:6" x14ac:dyDescent="0.3">
      <c r="A98" s="34" t="s">
        <v>28</v>
      </c>
      <c r="B98" s="45">
        <v>4</v>
      </c>
      <c r="C98" s="101">
        <v>0</v>
      </c>
      <c r="D98" s="744">
        <f t="shared" si="9"/>
        <v>4</v>
      </c>
    </row>
    <row r="99" spans="1:6" x14ac:dyDescent="0.3">
      <c r="A99" s="34" t="s">
        <v>29</v>
      </c>
      <c r="B99" s="45">
        <v>7</v>
      </c>
      <c r="C99" s="101">
        <v>0</v>
      </c>
      <c r="D99" s="744">
        <f t="shared" si="9"/>
        <v>7</v>
      </c>
    </row>
    <row r="100" spans="1:6" x14ac:dyDescent="0.3">
      <c r="A100" s="34" t="s">
        <v>30</v>
      </c>
      <c r="B100" s="45">
        <v>3</v>
      </c>
      <c r="C100" s="101">
        <v>0</v>
      </c>
      <c r="D100" s="744">
        <f t="shared" si="9"/>
        <v>3</v>
      </c>
    </row>
    <row r="101" spans="1:6" x14ac:dyDescent="0.3">
      <c r="A101" s="34" t="s">
        <v>31</v>
      </c>
      <c r="B101" s="45">
        <v>22</v>
      </c>
      <c r="C101" s="101">
        <v>0</v>
      </c>
      <c r="D101" s="744">
        <f t="shared" si="9"/>
        <v>22</v>
      </c>
    </row>
    <row r="102" spans="1:6" x14ac:dyDescent="0.3">
      <c r="A102" s="34" t="s">
        <v>32</v>
      </c>
      <c r="B102" s="45">
        <v>5</v>
      </c>
      <c r="C102" s="101">
        <v>1</v>
      </c>
      <c r="D102" s="744">
        <f t="shared" si="9"/>
        <v>6</v>
      </c>
    </row>
    <row r="103" spans="1:6" x14ac:dyDescent="0.3">
      <c r="A103" s="34" t="s">
        <v>33</v>
      </c>
      <c r="B103" s="45">
        <v>1</v>
      </c>
      <c r="C103" s="101">
        <v>0</v>
      </c>
      <c r="D103" s="744">
        <f t="shared" si="9"/>
        <v>1</v>
      </c>
    </row>
    <row r="104" spans="1:6" x14ac:dyDescent="0.3">
      <c r="A104" s="34" t="s">
        <v>34</v>
      </c>
      <c r="B104" s="45">
        <v>22</v>
      </c>
      <c r="C104" s="101">
        <v>0</v>
      </c>
      <c r="D104" s="744">
        <f t="shared" si="9"/>
        <v>22</v>
      </c>
    </row>
    <row r="105" spans="1:6" x14ac:dyDescent="0.3">
      <c r="A105" s="34" t="s">
        <v>35</v>
      </c>
      <c r="B105" s="45">
        <v>10</v>
      </c>
      <c r="C105" s="101">
        <v>1</v>
      </c>
      <c r="D105" s="744">
        <f t="shared" si="9"/>
        <v>11</v>
      </c>
    </row>
    <row r="106" spans="1:6" x14ac:dyDescent="0.3">
      <c r="A106" s="34" t="s">
        <v>36</v>
      </c>
      <c r="B106" s="45">
        <v>18</v>
      </c>
      <c r="C106" s="101">
        <v>0</v>
      </c>
      <c r="D106" s="744">
        <f t="shared" si="9"/>
        <v>18</v>
      </c>
    </row>
    <row r="107" spans="1:6" x14ac:dyDescent="0.3">
      <c r="A107" s="34" t="s">
        <v>37</v>
      </c>
      <c r="B107" s="45">
        <v>5</v>
      </c>
      <c r="C107" s="101">
        <v>0</v>
      </c>
      <c r="D107" s="744">
        <f t="shared" si="9"/>
        <v>5</v>
      </c>
    </row>
    <row r="108" spans="1:6" x14ac:dyDescent="0.3">
      <c r="A108" s="34" t="s">
        <v>38</v>
      </c>
      <c r="B108" s="45">
        <v>2</v>
      </c>
      <c r="C108" s="101">
        <v>0</v>
      </c>
      <c r="D108" s="744">
        <f t="shared" si="9"/>
        <v>2</v>
      </c>
    </row>
    <row r="109" spans="1:6" x14ac:dyDescent="0.3">
      <c r="A109" s="34" t="s">
        <v>39</v>
      </c>
      <c r="B109" s="45">
        <v>1</v>
      </c>
      <c r="C109" s="101">
        <v>0</v>
      </c>
      <c r="D109" s="744">
        <f t="shared" si="9"/>
        <v>1</v>
      </c>
    </row>
    <row r="110" spans="1:6" x14ac:dyDescent="0.3">
      <c r="A110" s="79" t="s">
        <v>0</v>
      </c>
      <c r="B110" s="14">
        <f>SUM(B93:B109)</f>
        <v>167</v>
      </c>
      <c r="C110" s="12">
        <f>SUM(C93:C109)</f>
        <v>3</v>
      </c>
      <c r="D110" s="674">
        <f t="shared" si="9"/>
        <v>170</v>
      </c>
    </row>
    <row r="111" spans="1:6" x14ac:dyDescent="0.3">
      <c r="A111" s="57" t="s">
        <v>1</v>
      </c>
      <c r="B111" s="48">
        <f>B110/D110</f>
        <v>0.98235294117647054</v>
      </c>
      <c r="C111" s="103">
        <f>C110/D110</f>
        <v>1.7647058823529412E-2</v>
      </c>
      <c r="D111" s="934">
        <f t="shared" si="9"/>
        <v>1</v>
      </c>
      <c r="F111" s="81"/>
    </row>
    <row r="112" spans="1:6" x14ac:dyDescent="0.3">
      <c r="A112" s="83"/>
    </row>
    <row r="113" spans="1:11" ht="18" x14ac:dyDescent="0.35">
      <c r="A113" s="1204" t="s">
        <v>105</v>
      </c>
      <c r="B113" s="1205"/>
      <c r="C113" s="1205"/>
      <c r="D113" s="1205"/>
      <c r="E113" s="1205"/>
      <c r="F113" s="1205"/>
      <c r="G113" s="1205"/>
      <c r="H113" s="1205"/>
      <c r="I113" s="935"/>
      <c r="J113" s="935"/>
      <c r="K113" s="104"/>
    </row>
    <row r="114" spans="1:11" s="108" customFormat="1" ht="31.2" x14ac:dyDescent="0.3">
      <c r="A114" s="105"/>
      <c r="B114" s="94" t="s">
        <v>158</v>
      </c>
      <c r="C114" s="94" t="s">
        <v>8</v>
      </c>
      <c r="D114" s="94" t="s">
        <v>49</v>
      </c>
      <c r="E114" s="94" t="s">
        <v>9</v>
      </c>
      <c r="F114" s="94" t="s">
        <v>50</v>
      </c>
      <c r="G114" s="106" t="s">
        <v>57</v>
      </c>
      <c r="H114" s="924" t="s">
        <v>0</v>
      </c>
      <c r="I114" s="912"/>
      <c r="K114" s="107"/>
    </row>
    <row r="115" spans="1:11" x14ac:dyDescent="0.3">
      <c r="A115" s="57" t="s">
        <v>23</v>
      </c>
      <c r="B115" s="45">
        <v>1</v>
      </c>
      <c r="C115" s="45">
        <v>0</v>
      </c>
      <c r="D115" s="45">
        <v>4</v>
      </c>
      <c r="E115" s="45">
        <v>0</v>
      </c>
      <c r="F115" s="45">
        <v>12</v>
      </c>
      <c r="G115" s="101">
        <v>0</v>
      </c>
      <c r="H115" s="673">
        <f>SUM(B115:G115)</f>
        <v>17</v>
      </c>
      <c r="K115" s="53"/>
    </row>
    <row r="116" spans="1:11" x14ac:dyDescent="0.3">
      <c r="A116" s="57" t="s">
        <v>24</v>
      </c>
      <c r="B116" s="45">
        <v>0</v>
      </c>
      <c r="C116" s="45">
        <v>0</v>
      </c>
      <c r="D116" s="45">
        <v>0</v>
      </c>
      <c r="E116" s="45">
        <v>0</v>
      </c>
      <c r="F116" s="45">
        <v>7</v>
      </c>
      <c r="G116" s="101">
        <v>0</v>
      </c>
      <c r="H116" s="673">
        <f t="shared" ref="H116:H131" si="10">SUM(B116:G116)</f>
        <v>7</v>
      </c>
      <c r="K116" s="53"/>
    </row>
    <row r="117" spans="1:11" x14ac:dyDescent="0.3">
      <c r="A117" s="57" t="s">
        <v>25</v>
      </c>
      <c r="B117" s="45">
        <v>0</v>
      </c>
      <c r="C117" s="45">
        <v>0</v>
      </c>
      <c r="D117" s="45">
        <v>0</v>
      </c>
      <c r="E117" s="45">
        <v>0</v>
      </c>
      <c r="F117" s="45">
        <v>4</v>
      </c>
      <c r="G117" s="101">
        <v>0</v>
      </c>
      <c r="H117" s="673">
        <f t="shared" si="10"/>
        <v>4</v>
      </c>
      <c r="K117" s="53"/>
    </row>
    <row r="118" spans="1:11" x14ac:dyDescent="0.3">
      <c r="A118" s="57" t="s">
        <v>26</v>
      </c>
      <c r="B118" s="45">
        <v>0</v>
      </c>
      <c r="C118" s="45">
        <v>0</v>
      </c>
      <c r="D118" s="45">
        <v>3</v>
      </c>
      <c r="E118" s="45">
        <v>1</v>
      </c>
      <c r="F118" s="45">
        <v>10</v>
      </c>
      <c r="G118" s="101">
        <v>0</v>
      </c>
      <c r="H118" s="673">
        <f t="shared" si="10"/>
        <v>14</v>
      </c>
      <c r="K118" s="53"/>
    </row>
    <row r="119" spans="1:11" x14ac:dyDescent="0.3">
      <c r="A119" s="78" t="s">
        <v>27</v>
      </c>
      <c r="B119" s="45">
        <v>0</v>
      </c>
      <c r="C119" s="45">
        <v>0</v>
      </c>
      <c r="D119" s="45">
        <v>2</v>
      </c>
      <c r="E119" s="45">
        <v>0</v>
      </c>
      <c r="F119" s="45">
        <v>24</v>
      </c>
      <c r="G119" s="101">
        <v>0</v>
      </c>
      <c r="H119" s="673">
        <f t="shared" si="10"/>
        <v>26</v>
      </c>
      <c r="J119" s="101"/>
      <c r="K119" s="109"/>
    </row>
    <row r="120" spans="1:11" x14ac:dyDescent="0.3">
      <c r="A120" s="57" t="s">
        <v>28</v>
      </c>
      <c r="B120" s="45">
        <v>0</v>
      </c>
      <c r="C120" s="45">
        <v>0</v>
      </c>
      <c r="D120" s="45">
        <v>1</v>
      </c>
      <c r="E120" s="45">
        <v>0</v>
      </c>
      <c r="F120" s="45">
        <v>4</v>
      </c>
      <c r="G120" s="101">
        <v>0</v>
      </c>
      <c r="H120" s="673">
        <f t="shared" si="10"/>
        <v>5</v>
      </c>
      <c r="J120" s="101"/>
      <c r="K120" s="53"/>
    </row>
    <row r="121" spans="1:11" x14ac:dyDescent="0.3">
      <c r="A121" s="57" t="s">
        <v>29</v>
      </c>
      <c r="B121" s="45">
        <v>0</v>
      </c>
      <c r="C121" s="45">
        <v>0</v>
      </c>
      <c r="D121" s="45">
        <v>0</v>
      </c>
      <c r="E121" s="45">
        <v>0</v>
      </c>
      <c r="F121" s="45">
        <v>7</v>
      </c>
      <c r="G121" s="101">
        <v>0</v>
      </c>
      <c r="H121" s="673">
        <f t="shared" si="10"/>
        <v>7</v>
      </c>
      <c r="J121" s="101"/>
      <c r="K121" s="53"/>
    </row>
    <row r="122" spans="1:11" x14ac:dyDescent="0.3">
      <c r="A122" s="57" t="s">
        <v>30</v>
      </c>
      <c r="B122" s="45">
        <v>0</v>
      </c>
      <c r="C122" s="45">
        <v>0</v>
      </c>
      <c r="D122" s="45">
        <v>0</v>
      </c>
      <c r="E122" s="45">
        <v>0</v>
      </c>
      <c r="F122" s="45">
        <v>3</v>
      </c>
      <c r="G122" s="101">
        <v>0</v>
      </c>
      <c r="H122" s="673">
        <f t="shared" si="10"/>
        <v>3</v>
      </c>
      <c r="J122" s="101"/>
      <c r="K122" s="53"/>
    </row>
    <row r="123" spans="1:11" x14ac:dyDescent="0.3">
      <c r="A123" s="57" t="s">
        <v>31</v>
      </c>
      <c r="B123" s="45">
        <v>0</v>
      </c>
      <c r="C123" s="45">
        <v>0</v>
      </c>
      <c r="D123" s="45">
        <v>2</v>
      </c>
      <c r="E123" s="45">
        <v>0</v>
      </c>
      <c r="F123" s="45">
        <v>20</v>
      </c>
      <c r="G123" s="101">
        <v>0</v>
      </c>
      <c r="H123" s="673">
        <f t="shared" si="10"/>
        <v>22</v>
      </c>
      <c r="J123" s="101"/>
      <c r="K123" s="53"/>
    </row>
    <row r="124" spans="1:11" x14ac:dyDescent="0.3">
      <c r="A124" s="57" t="s">
        <v>32</v>
      </c>
      <c r="B124" s="45">
        <v>0</v>
      </c>
      <c r="C124" s="45">
        <v>0</v>
      </c>
      <c r="D124" s="45">
        <v>1</v>
      </c>
      <c r="E124" s="45">
        <v>0</v>
      </c>
      <c r="F124" s="45">
        <v>5</v>
      </c>
      <c r="G124" s="101">
        <v>0</v>
      </c>
      <c r="H124" s="673">
        <f t="shared" si="10"/>
        <v>6</v>
      </c>
      <c r="J124" s="101"/>
      <c r="K124" s="53"/>
    </row>
    <row r="125" spans="1:11" x14ac:dyDescent="0.3">
      <c r="A125" s="57" t="s">
        <v>33</v>
      </c>
      <c r="B125" s="45">
        <v>0</v>
      </c>
      <c r="C125" s="45">
        <v>0</v>
      </c>
      <c r="D125" s="45">
        <v>0</v>
      </c>
      <c r="E125" s="45">
        <v>0</v>
      </c>
      <c r="F125" s="45">
        <v>1</v>
      </c>
      <c r="G125" s="101">
        <v>0</v>
      </c>
      <c r="H125" s="673">
        <f t="shared" si="10"/>
        <v>1</v>
      </c>
      <c r="J125" s="101"/>
      <c r="K125" s="53"/>
    </row>
    <row r="126" spans="1:11" x14ac:dyDescent="0.3">
      <c r="A126" s="57" t="s">
        <v>34</v>
      </c>
      <c r="B126" s="45">
        <v>0</v>
      </c>
      <c r="C126" s="45">
        <v>0</v>
      </c>
      <c r="D126" s="45">
        <v>2</v>
      </c>
      <c r="E126" s="45">
        <v>0</v>
      </c>
      <c r="F126" s="45">
        <v>17</v>
      </c>
      <c r="G126" s="101">
        <v>0</v>
      </c>
      <c r="H126" s="673">
        <f t="shared" si="10"/>
        <v>19</v>
      </c>
      <c r="J126" s="101"/>
      <c r="K126" s="53"/>
    </row>
    <row r="127" spans="1:11" x14ac:dyDescent="0.3">
      <c r="A127" s="57" t="s">
        <v>35</v>
      </c>
      <c r="B127" s="45">
        <v>0</v>
      </c>
      <c r="C127" s="45">
        <v>1</v>
      </c>
      <c r="D127" s="45">
        <v>0</v>
      </c>
      <c r="E127" s="45">
        <v>0</v>
      </c>
      <c r="F127" s="45">
        <v>10</v>
      </c>
      <c r="G127" s="101">
        <v>0</v>
      </c>
      <c r="H127" s="673">
        <f t="shared" si="10"/>
        <v>11</v>
      </c>
      <c r="J127" s="101"/>
      <c r="K127" s="53"/>
    </row>
    <row r="128" spans="1:11" x14ac:dyDescent="0.3">
      <c r="A128" s="57" t="s">
        <v>36</v>
      </c>
      <c r="B128" s="45">
        <v>0</v>
      </c>
      <c r="C128" s="45">
        <v>0</v>
      </c>
      <c r="D128" s="45">
        <v>2</v>
      </c>
      <c r="E128" s="45">
        <v>0</v>
      </c>
      <c r="F128" s="45">
        <v>14</v>
      </c>
      <c r="G128" s="101">
        <v>1</v>
      </c>
      <c r="H128" s="673">
        <f t="shared" si="10"/>
        <v>17</v>
      </c>
      <c r="J128" s="101"/>
      <c r="K128" s="53"/>
    </row>
    <row r="129" spans="1:11" x14ac:dyDescent="0.3">
      <c r="A129" s="57" t="s">
        <v>37</v>
      </c>
      <c r="B129" s="45">
        <v>0</v>
      </c>
      <c r="C129" s="45">
        <v>0</v>
      </c>
      <c r="D129" s="45">
        <v>1</v>
      </c>
      <c r="E129" s="45">
        <v>0</v>
      </c>
      <c r="F129" s="45">
        <v>4</v>
      </c>
      <c r="G129" s="101">
        <v>0</v>
      </c>
      <c r="H129" s="673">
        <f t="shared" si="10"/>
        <v>5</v>
      </c>
      <c r="J129" s="101"/>
      <c r="K129" s="53"/>
    </row>
    <row r="130" spans="1:11" x14ac:dyDescent="0.3">
      <c r="A130" s="57" t="s">
        <v>38</v>
      </c>
      <c r="B130" s="45">
        <v>0</v>
      </c>
      <c r="C130" s="45">
        <v>0</v>
      </c>
      <c r="D130" s="45">
        <v>0</v>
      </c>
      <c r="E130" s="45">
        <v>0</v>
      </c>
      <c r="F130" s="45">
        <v>2</v>
      </c>
      <c r="G130" s="101">
        <v>0</v>
      </c>
      <c r="H130" s="673">
        <f t="shared" si="10"/>
        <v>2</v>
      </c>
      <c r="J130" s="101"/>
      <c r="K130" s="53"/>
    </row>
    <row r="131" spans="1:11" x14ac:dyDescent="0.3">
      <c r="A131" s="57" t="s">
        <v>39</v>
      </c>
      <c r="B131" s="45">
        <v>0</v>
      </c>
      <c r="C131" s="45">
        <v>0</v>
      </c>
      <c r="D131" s="45">
        <v>1</v>
      </c>
      <c r="E131" s="45">
        <v>0</v>
      </c>
      <c r="F131" s="45">
        <v>0</v>
      </c>
      <c r="G131" s="101">
        <v>0</v>
      </c>
      <c r="H131" s="673">
        <f t="shared" si="10"/>
        <v>1</v>
      </c>
      <c r="J131" s="101"/>
      <c r="K131" s="53"/>
    </row>
    <row r="132" spans="1:11" x14ac:dyDescent="0.3">
      <c r="A132" s="15" t="s">
        <v>0</v>
      </c>
      <c r="B132" s="14">
        <f t="shared" ref="B132:G132" si="11">SUM(B115:B131)</f>
        <v>1</v>
      </c>
      <c r="C132" s="14">
        <f t="shared" si="11"/>
        <v>1</v>
      </c>
      <c r="D132" s="14">
        <f t="shared" si="11"/>
        <v>19</v>
      </c>
      <c r="E132" s="14">
        <f t="shared" si="11"/>
        <v>1</v>
      </c>
      <c r="F132" s="14">
        <f t="shared" si="11"/>
        <v>144</v>
      </c>
      <c r="G132" s="12">
        <f t="shared" si="11"/>
        <v>1</v>
      </c>
      <c r="H132" s="670">
        <f>SUM(H115:H131)</f>
        <v>167</v>
      </c>
      <c r="J132" s="12"/>
      <c r="K132" s="53">
        <f t="shared" ref="K132" si="12">SUM(K115:K131)</f>
        <v>0</v>
      </c>
    </row>
    <row r="133" spans="1:11" x14ac:dyDescent="0.3">
      <c r="A133" s="57" t="s">
        <v>1</v>
      </c>
      <c r="B133" s="48">
        <f>B132/H132</f>
        <v>5.9880239520958087E-3</v>
      </c>
      <c r="C133" s="48">
        <f>C132/H132</f>
        <v>5.9880239520958087E-3</v>
      </c>
      <c r="D133" s="48">
        <f>D132/H132</f>
        <v>0.11377245508982035</v>
      </c>
      <c r="E133" s="48"/>
      <c r="F133" s="48">
        <f>F132/H132</f>
        <v>0.86227544910179643</v>
      </c>
      <c r="G133" s="103">
        <f>G132/H132</f>
        <v>5.9880239520958087E-3</v>
      </c>
      <c r="H133" s="925">
        <v>1</v>
      </c>
      <c r="I133" s="913"/>
    </row>
    <row r="134" spans="1:11" x14ac:dyDescent="0.3">
      <c r="A134" s="83"/>
      <c r="B134" s="48"/>
      <c r="C134" s="111"/>
      <c r="D134" s="48"/>
      <c r="E134" s="48"/>
      <c r="F134" s="48"/>
      <c r="G134" s="112"/>
      <c r="H134" s="47"/>
    </row>
    <row r="135" spans="1:11" ht="18" x14ac:dyDescent="0.35">
      <c r="A135" s="1204" t="s">
        <v>69</v>
      </c>
      <c r="B135" s="1205"/>
      <c r="C135" s="1205"/>
      <c r="D135" s="1205"/>
      <c r="E135" s="1205"/>
      <c r="F135" s="1205"/>
      <c r="G135" s="1205"/>
      <c r="H135" s="1205"/>
      <c r="I135" s="1205"/>
      <c r="J135" s="1205"/>
      <c r="K135" s="936"/>
    </row>
    <row r="136" spans="1:11" x14ac:dyDescent="0.3">
      <c r="A136" s="914"/>
      <c r="B136" s="657" t="s">
        <v>159</v>
      </c>
      <c r="C136" s="915" t="s">
        <v>78</v>
      </c>
      <c r="D136" s="915" t="s">
        <v>79</v>
      </c>
      <c r="E136" s="915" t="s">
        <v>74</v>
      </c>
      <c r="F136" s="915" t="s">
        <v>19</v>
      </c>
      <c r="G136" s="915" t="s">
        <v>20</v>
      </c>
      <c r="H136" s="916" t="s">
        <v>47</v>
      </c>
      <c r="I136" s="920" t="s">
        <v>48</v>
      </c>
      <c r="J136" s="922" t="s">
        <v>0</v>
      </c>
    </row>
    <row r="137" spans="1:11" x14ac:dyDescent="0.3">
      <c r="A137" s="57" t="s">
        <v>23</v>
      </c>
      <c r="B137" s="18">
        <v>1</v>
      </c>
      <c r="C137" s="13">
        <v>0</v>
      </c>
      <c r="D137" s="13">
        <v>3</v>
      </c>
      <c r="E137" s="13">
        <v>2</v>
      </c>
      <c r="F137" s="13">
        <v>5</v>
      </c>
      <c r="G137" s="13">
        <v>3</v>
      </c>
      <c r="H137" s="13">
        <v>3</v>
      </c>
      <c r="I137" s="921">
        <v>0</v>
      </c>
      <c r="J137" s="923">
        <f>SUM(B137:I137)</f>
        <v>17</v>
      </c>
      <c r="K137" s="917"/>
    </row>
    <row r="138" spans="1:11" x14ac:dyDescent="0.3">
      <c r="A138" s="57" t="s">
        <v>24</v>
      </c>
      <c r="B138" s="13">
        <v>0</v>
      </c>
      <c r="C138" s="13">
        <v>0</v>
      </c>
      <c r="D138" s="13">
        <v>0</v>
      </c>
      <c r="E138" s="13">
        <v>2</v>
      </c>
      <c r="F138" s="13">
        <v>4</v>
      </c>
      <c r="G138" s="13">
        <v>1</v>
      </c>
      <c r="H138" s="13">
        <v>0</v>
      </c>
      <c r="I138" s="921">
        <v>0</v>
      </c>
      <c r="J138" s="923">
        <f t="shared" ref="J138:J154" si="13">SUM(B138:I138)</f>
        <v>7</v>
      </c>
      <c r="K138" s="917"/>
    </row>
    <row r="139" spans="1:11" x14ac:dyDescent="0.3">
      <c r="A139" s="57" t="s">
        <v>25</v>
      </c>
      <c r="B139" s="13">
        <v>0</v>
      </c>
      <c r="C139" s="13">
        <v>1</v>
      </c>
      <c r="D139" s="13">
        <v>1</v>
      </c>
      <c r="E139" s="13">
        <v>2</v>
      </c>
      <c r="F139" s="13">
        <v>0</v>
      </c>
      <c r="G139" s="13">
        <v>0</v>
      </c>
      <c r="H139" s="13">
        <v>0</v>
      </c>
      <c r="I139" s="921">
        <v>0</v>
      </c>
      <c r="J139" s="923">
        <f t="shared" si="13"/>
        <v>4</v>
      </c>
      <c r="K139" s="917"/>
    </row>
    <row r="140" spans="1:11" x14ac:dyDescent="0.3">
      <c r="A140" s="57" t="s">
        <v>26</v>
      </c>
      <c r="B140" s="13">
        <v>0</v>
      </c>
      <c r="C140" s="13">
        <v>0</v>
      </c>
      <c r="D140" s="13">
        <v>1</v>
      </c>
      <c r="E140" s="13">
        <v>3</v>
      </c>
      <c r="F140" s="13">
        <v>1</v>
      </c>
      <c r="G140" s="13">
        <v>9</v>
      </c>
      <c r="H140" s="13">
        <v>0</v>
      </c>
      <c r="I140" s="921">
        <v>0</v>
      </c>
      <c r="J140" s="923">
        <f t="shared" si="13"/>
        <v>14</v>
      </c>
      <c r="K140" s="917"/>
    </row>
    <row r="141" spans="1:11" x14ac:dyDescent="0.3">
      <c r="A141" s="78" t="s">
        <v>27</v>
      </c>
      <c r="B141" s="13">
        <v>0</v>
      </c>
      <c r="C141" s="13">
        <v>0</v>
      </c>
      <c r="D141" s="13">
        <v>4</v>
      </c>
      <c r="E141" s="13">
        <v>5</v>
      </c>
      <c r="F141" s="13">
        <v>9</v>
      </c>
      <c r="G141" s="13">
        <v>7</v>
      </c>
      <c r="H141" s="13">
        <v>1</v>
      </c>
      <c r="I141" s="921">
        <v>1</v>
      </c>
      <c r="J141" s="923">
        <f t="shared" si="13"/>
        <v>27</v>
      </c>
      <c r="K141" s="917"/>
    </row>
    <row r="142" spans="1:11" x14ac:dyDescent="0.3">
      <c r="A142" s="57" t="s">
        <v>28</v>
      </c>
      <c r="B142" s="13">
        <v>0</v>
      </c>
      <c r="C142" s="13">
        <v>0</v>
      </c>
      <c r="D142" s="13">
        <v>0</v>
      </c>
      <c r="E142" s="13">
        <v>2</v>
      </c>
      <c r="F142" s="13">
        <v>1</v>
      </c>
      <c r="G142" s="13">
        <v>2</v>
      </c>
      <c r="H142" s="13">
        <v>0</v>
      </c>
      <c r="I142" s="921">
        <v>0</v>
      </c>
      <c r="J142" s="923">
        <f t="shared" si="13"/>
        <v>5</v>
      </c>
      <c r="K142" s="917"/>
    </row>
    <row r="143" spans="1:11" x14ac:dyDescent="0.3">
      <c r="A143" s="57" t="s">
        <v>29</v>
      </c>
      <c r="B143" s="13">
        <v>0</v>
      </c>
      <c r="C143" s="13">
        <v>0</v>
      </c>
      <c r="D143" s="13">
        <v>2</v>
      </c>
      <c r="E143" s="13">
        <v>0</v>
      </c>
      <c r="F143" s="13">
        <v>1</v>
      </c>
      <c r="G143" s="13">
        <v>3</v>
      </c>
      <c r="H143" s="13">
        <v>0</v>
      </c>
      <c r="I143" s="921">
        <v>1</v>
      </c>
      <c r="J143" s="923">
        <f t="shared" si="13"/>
        <v>7</v>
      </c>
      <c r="K143" s="917"/>
    </row>
    <row r="144" spans="1:11" x14ac:dyDescent="0.3">
      <c r="A144" s="57" t="s">
        <v>30</v>
      </c>
      <c r="B144" s="13">
        <v>0</v>
      </c>
      <c r="C144" s="13">
        <v>0</v>
      </c>
      <c r="D144" s="13">
        <v>0</v>
      </c>
      <c r="E144" s="13">
        <v>1</v>
      </c>
      <c r="F144" s="13">
        <v>0</v>
      </c>
      <c r="G144" s="13">
        <v>1</v>
      </c>
      <c r="H144" s="13">
        <v>1</v>
      </c>
      <c r="I144" s="921">
        <v>0</v>
      </c>
      <c r="J144" s="923">
        <f t="shared" si="13"/>
        <v>3</v>
      </c>
      <c r="K144" s="917"/>
    </row>
    <row r="145" spans="1:11" x14ac:dyDescent="0.3">
      <c r="A145" s="57" t="s">
        <v>31</v>
      </c>
      <c r="B145" s="13">
        <v>0</v>
      </c>
      <c r="C145" s="13">
        <v>2</v>
      </c>
      <c r="D145" s="13">
        <v>5</v>
      </c>
      <c r="E145" s="13">
        <v>5</v>
      </c>
      <c r="F145" s="13">
        <v>6</v>
      </c>
      <c r="G145" s="13">
        <v>4</v>
      </c>
      <c r="H145" s="13">
        <v>0</v>
      </c>
      <c r="I145" s="921">
        <v>0</v>
      </c>
      <c r="J145" s="923">
        <f t="shared" si="13"/>
        <v>22</v>
      </c>
      <c r="K145" s="917"/>
    </row>
    <row r="146" spans="1:11" x14ac:dyDescent="0.3">
      <c r="A146" s="57" t="s">
        <v>32</v>
      </c>
      <c r="B146" s="13">
        <v>0</v>
      </c>
      <c r="C146" s="13">
        <v>0</v>
      </c>
      <c r="D146" s="13">
        <v>0</v>
      </c>
      <c r="E146" s="13">
        <v>0</v>
      </c>
      <c r="F146" s="13">
        <v>3</v>
      </c>
      <c r="G146" s="13">
        <v>3</v>
      </c>
      <c r="H146" s="13">
        <v>0</v>
      </c>
      <c r="I146" s="921">
        <v>0</v>
      </c>
      <c r="J146" s="923">
        <f t="shared" si="13"/>
        <v>6</v>
      </c>
      <c r="K146" s="917"/>
    </row>
    <row r="147" spans="1:11" x14ac:dyDescent="0.3">
      <c r="A147" s="57" t="s">
        <v>33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v>1</v>
      </c>
      <c r="H147" s="13">
        <v>0</v>
      </c>
      <c r="I147" s="921">
        <v>0</v>
      </c>
      <c r="J147" s="923">
        <f t="shared" si="13"/>
        <v>1</v>
      </c>
      <c r="K147" s="917"/>
    </row>
    <row r="148" spans="1:11" x14ac:dyDescent="0.3">
      <c r="A148" s="57" t="s">
        <v>34</v>
      </c>
      <c r="B148" s="13">
        <v>0</v>
      </c>
      <c r="C148" s="13">
        <v>3</v>
      </c>
      <c r="D148" s="13">
        <v>2</v>
      </c>
      <c r="E148" s="13">
        <v>2</v>
      </c>
      <c r="F148" s="13">
        <v>7</v>
      </c>
      <c r="G148" s="13">
        <v>5</v>
      </c>
      <c r="H148" s="13">
        <v>1</v>
      </c>
      <c r="I148" s="921">
        <v>1</v>
      </c>
      <c r="J148" s="923">
        <f t="shared" si="13"/>
        <v>21</v>
      </c>
      <c r="K148" s="917"/>
    </row>
    <row r="149" spans="1:11" x14ac:dyDescent="0.3">
      <c r="A149" s="57" t="s">
        <v>35</v>
      </c>
      <c r="B149" s="13">
        <v>0</v>
      </c>
      <c r="C149" s="13">
        <v>0</v>
      </c>
      <c r="D149" s="13">
        <v>0</v>
      </c>
      <c r="E149" s="13">
        <v>3</v>
      </c>
      <c r="F149" s="13">
        <v>2</v>
      </c>
      <c r="G149" s="13">
        <v>3</v>
      </c>
      <c r="H149" s="13">
        <v>2</v>
      </c>
      <c r="I149" s="921">
        <v>1</v>
      </c>
      <c r="J149" s="923">
        <f t="shared" si="13"/>
        <v>11</v>
      </c>
      <c r="K149" s="917"/>
    </row>
    <row r="150" spans="1:11" x14ac:dyDescent="0.3">
      <c r="A150" s="57" t="s">
        <v>36</v>
      </c>
      <c r="B150" s="13">
        <v>0</v>
      </c>
      <c r="C150" s="13">
        <v>0</v>
      </c>
      <c r="D150" s="13">
        <v>0</v>
      </c>
      <c r="E150" s="13">
        <v>2</v>
      </c>
      <c r="F150" s="13">
        <v>8</v>
      </c>
      <c r="G150" s="13">
        <v>5</v>
      </c>
      <c r="H150" s="13">
        <v>3</v>
      </c>
      <c r="I150" s="921">
        <v>1</v>
      </c>
      <c r="J150" s="923">
        <f t="shared" si="13"/>
        <v>19</v>
      </c>
      <c r="K150" s="917"/>
    </row>
    <row r="151" spans="1:11" x14ac:dyDescent="0.3">
      <c r="A151" s="57" t="s">
        <v>37</v>
      </c>
      <c r="B151" s="13">
        <v>0</v>
      </c>
      <c r="C151" s="13">
        <v>0</v>
      </c>
      <c r="D151" s="13">
        <v>1</v>
      </c>
      <c r="E151" s="13">
        <v>0</v>
      </c>
      <c r="F151" s="13">
        <v>0</v>
      </c>
      <c r="G151" s="13">
        <v>2</v>
      </c>
      <c r="H151" s="13">
        <v>1</v>
      </c>
      <c r="I151" s="921">
        <v>0</v>
      </c>
      <c r="J151" s="923">
        <f t="shared" si="13"/>
        <v>4</v>
      </c>
      <c r="K151" s="917"/>
    </row>
    <row r="152" spans="1:11" x14ac:dyDescent="0.3">
      <c r="A152" s="57" t="s">
        <v>38</v>
      </c>
      <c r="B152" s="13">
        <v>0</v>
      </c>
      <c r="C152" s="13">
        <v>0</v>
      </c>
      <c r="D152" s="13">
        <v>0</v>
      </c>
      <c r="E152" s="13">
        <v>1</v>
      </c>
      <c r="F152" s="13">
        <v>0</v>
      </c>
      <c r="G152" s="13">
        <v>1</v>
      </c>
      <c r="H152" s="13">
        <v>0</v>
      </c>
      <c r="I152" s="921">
        <v>0</v>
      </c>
      <c r="J152" s="923">
        <f t="shared" si="13"/>
        <v>2</v>
      </c>
      <c r="K152" s="917"/>
    </row>
    <row r="153" spans="1:11" x14ac:dyDescent="0.3">
      <c r="A153" s="57" t="s">
        <v>39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1</v>
      </c>
      <c r="I153" s="921">
        <v>0</v>
      </c>
      <c r="J153" s="923">
        <f t="shared" si="13"/>
        <v>1</v>
      </c>
      <c r="K153" s="917"/>
    </row>
    <row r="154" spans="1:11" x14ac:dyDescent="0.3">
      <c r="A154" s="15" t="s">
        <v>0</v>
      </c>
      <c r="B154" s="18">
        <f>SUM(B137:B153)</f>
        <v>1</v>
      </c>
      <c r="C154" s="14">
        <f>SUM(C137:C153)</f>
        <v>6</v>
      </c>
      <c r="D154" s="14">
        <f t="shared" ref="D154:I154" si="14">SUM(D137:D153)</f>
        <v>19</v>
      </c>
      <c r="E154" s="14">
        <f t="shared" si="14"/>
        <v>30</v>
      </c>
      <c r="F154" s="14">
        <f t="shared" si="14"/>
        <v>47</v>
      </c>
      <c r="G154" s="14">
        <f t="shared" si="14"/>
        <v>50</v>
      </c>
      <c r="H154" s="14">
        <f t="shared" si="14"/>
        <v>13</v>
      </c>
      <c r="I154" s="12">
        <f t="shared" si="14"/>
        <v>5</v>
      </c>
      <c r="J154" s="923">
        <f t="shared" si="13"/>
        <v>171</v>
      </c>
      <c r="K154" s="918"/>
    </row>
    <row r="155" spans="1:11" x14ac:dyDescent="0.3">
      <c r="A155" s="57" t="s">
        <v>1</v>
      </c>
      <c r="B155" s="659">
        <f>B154/J154</f>
        <v>5.8479532163742687E-3</v>
      </c>
      <c r="C155" s="659">
        <f>C154/J154</f>
        <v>3.5087719298245612E-2</v>
      </c>
      <c r="D155" s="659">
        <f>D154/J154</f>
        <v>0.1111111111111111</v>
      </c>
      <c r="E155" s="659">
        <f>E154/J154</f>
        <v>0.17543859649122806</v>
      </c>
      <c r="F155" s="659">
        <f>F154/J154</f>
        <v>0.27485380116959063</v>
      </c>
      <c r="G155" s="659">
        <f>G154/J154</f>
        <v>0.29239766081871343</v>
      </c>
      <c r="H155" s="659">
        <f>H154/J154</f>
        <v>7.6023391812865493E-2</v>
      </c>
      <c r="I155" s="110">
        <f>I154/J154</f>
        <v>2.9239766081871343E-2</v>
      </c>
      <c r="J155" s="675">
        <f>SUM(B155:I155)</f>
        <v>1</v>
      </c>
      <c r="K155" s="919"/>
    </row>
    <row r="156" spans="1:11" ht="13.5" customHeight="1" x14ac:dyDescent="0.3">
      <c r="A156" s="115"/>
      <c r="B156" s="44"/>
      <c r="C156" s="44"/>
      <c r="D156" s="116"/>
    </row>
    <row r="157" spans="1:11" x14ac:dyDescent="0.3">
      <c r="A157" s="80"/>
    </row>
    <row r="158" spans="1:11" x14ac:dyDescent="0.3">
      <c r="F158" s="13"/>
    </row>
  </sheetData>
  <mergeCells count="9">
    <mergeCell ref="A113:H113"/>
    <mergeCell ref="A135:J135"/>
    <mergeCell ref="A46:E46"/>
    <mergeCell ref="A1:D1"/>
    <mergeCell ref="B24:G24"/>
    <mergeCell ref="A23:H23"/>
    <mergeCell ref="A68:I68"/>
    <mergeCell ref="B69:E69"/>
    <mergeCell ref="F69:H69"/>
  </mergeCells>
  <phoneticPr fontId="1" type="noConversion"/>
  <printOptions horizontalCentered="1" gridLines="1"/>
  <pageMargins left="0.75" right="0.75" top="1.25" bottom="0.75" header="0.55000000000000004" footer="0.55000000000000004"/>
  <pageSetup scale="61" orientation="landscape" r:id="rId1"/>
  <headerFooter alignWithMargins="0">
    <oddHeader xml:space="preserve">&amp;C&amp;"Microsoft Sans Serif,Bold"&amp;14&amp;K0070C0SREB Council on Collegiate Education for Nursing
2012 Annual Survey Results
Chief Administrative Officer (CAO)
</oddHeader>
    <oddFooter>&amp;C&amp;"MS Reference Sans Serif,Bold"&amp;12&amp;K0070C0Page &amp;P</oddFooter>
  </headerFooter>
  <rowBreaks count="3" manualBreakCount="3">
    <brk id="45" max="10" man="1"/>
    <brk id="90" max="10" man="1"/>
    <brk id="134" max="10" man="1"/>
  </rowBreaks>
  <ignoredErrors>
    <ignoredError sqref="E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R139"/>
  <sheetViews>
    <sheetView view="pageLayout" zoomScaleNormal="120" zoomScaleSheetLayoutView="100" workbookViewId="0">
      <selection activeCell="B130" sqref="B130"/>
    </sheetView>
  </sheetViews>
  <sheetFormatPr defaultColWidth="9.109375" defaultRowHeight="15.6" x14ac:dyDescent="0.3"/>
  <cols>
    <col min="1" max="1" width="22.88671875" style="5" customWidth="1"/>
    <col min="2" max="2" width="13.44140625" style="6" customWidth="1"/>
    <col min="3" max="3" width="15.109375" style="6" customWidth="1"/>
    <col min="4" max="4" width="10.88671875" style="6" customWidth="1"/>
    <col min="5" max="5" width="10.5546875" style="6" customWidth="1"/>
    <col min="6" max="6" width="13.5546875" style="6" customWidth="1"/>
    <col min="7" max="7" width="13.88671875" style="6" customWidth="1"/>
    <col min="8" max="8" width="14.44140625" style="5" customWidth="1"/>
    <col min="9" max="9" width="10.33203125" style="5" customWidth="1"/>
    <col min="10" max="10" width="13.33203125" style="5" customWidth="1"/>
    <col min="11" max="11" width="12" style="5" customWidth="1"/>
    <col min="12" max="12" width="8.5546875" style="5" customWidth="1"/>
    <col min="13" max="16384" width="9.109375" style="5"/>
  </cols>
  <sheetData>
    <row r="1" spans="1:16" s="359" customFormat="1" ht="18" x14ac:dyDescent="0.3">
      <c r="A1" s="1059" t="s">
        <v>167</v>
      </c>
      <c r="B1" s="1060"/>
      <c r="C1" s="1060"/>
      <c r="D1" s="1060"/>
      <c r="E1" s="1060"/>
      <c r="F1" s="758"/>
      <c r="G1" s="758"/>
      <c r="H1" s="758"/>
      <c r="I1" s="758"/>
      <c r="J1" s="758"/>
      <c r="K1" s="758"/>
      <c r="L1" s="752"/>
      <c r="M1" s="753"/>
      <c r="N1" s="753"/>
      <c r="O1" s="754"/>
      <c r="P1" s="440"/>
    </row>
    <row r="2" spans="1:16" s="359" customFormat="1" ht="18" x14ac:dyDescent="0.35">
      <c r="A2" s="1061" t="s">
        <v>100</v>
      </c>
      <c r="B2" s="1062"/>
      <c r="C2" s="1062"/>
      <c r="D2" s="1062"/>
      <c r="E2" s="1062"/>
      <c r="F2" s="759"/>
      <c r="G2" s="759"/>
      <c r="H2" s="760"/>
      <c r="I2" s="760"/>
      <c r="J2" s="760"/>
      <c r="K2" s="760"/>
      <c r="L2" s="750"/>
      <c r="M2" s="751"/>
      <c r="N2" s="751"/>
    </row>
    <row r="3" spans="1:16" s="359" customFormat="1" x14ac:dyDescent="0.3">
      <c r="A3" s="831"/>
      <c r="B3" s="995" t="s">
        <v>6</v>
      </c>
      <c r="C3" s="404" t="s">
        <v>90</v>
      </c>
      <c r="D3" s="788" t="s">
        <v>0</v>
      </c>
      <c r="E3" s="996" t="s">
        <v>1</v>
      </c>
      <c r="F3" s="761"/>
      <c r="G3" s="762"/>
      <c r="H3" s="761"/>
      <c r="I3" s="763"/>
      <c r="J3" s="764"/>
      <c r="K3" s="764"/>
      <c r="L3" s="360"/>
      <c r="M3" s="361"/>
      <c r="N3" s="361"/>
    </row>
    <row r="4" spans="1:16" s="359" customFormat="1" x14ac:dyDescent="0.3">
      <c r="A4" s="362" t="s">
        <v>23</v>
      </c>
      <c r="B4" s="363">
        <v>18</v>
      </c>
      <c r="C4" s="364">
        <v>17</v>
      </c>
      <c r="D4" s="364">
        <f>SUM(B4:C4)</f>
        <v>35</v>
      </c>
      <c r="E4" s="365">
        <f t="shared" ref="E4:E21" si="0">B4/D4</f>
        <v>0.51428571428571423</v>
      </c>
      <c r="F4" s="765"/>
      <c r="G4" s="765"/>
      <c r="H4" s="766"/>
      <c r="I4" s="766"/>
      <c r="J4" s="767"/>
      <c r="K4" s="767"/>
      <c r="L4" s="755"/>
      <c r="M4" s="364"/>
      <c r="N4" s="364"/>
    </row>
    <row r="5" spans="1:16" s="359" customFormat="1" x14ac:dyDescent="0.3">
      <c r="A5" s="362" t="s">
        <v>24</v>
      </c>
      <c r="B5" s="363">
        <v>7</v>
      </c>
      <c r="C5" s="364">
        <v>15</v>
      </c>
      <c r="D5" s="364">
        <f t="shared" ref="D5:D21" si="1">SUM(B5:C5)</f>
        <v>22</v>
      </c>
      <c r="E5" s="365">
        <f t="shared" si="0"/>
        <v>0.31818181818181818</v>
      </c>
      <c r="F5" s="765"/>
      <c r="G5" s="765"/>
      <c r="H5" s="766"/>
      <c r="I5" s="766"/>
      <c r="J5" s="767"/>
      <c r="K5" s="767"/>
      <c r="L5" s="755"/>
      <c r="M5" s="364"/>
      <c r="N5" s="364"/>
    </row>
    <row r="6" spans="1:16" s="359" customFormat="1" x14ac:dyDescent="0.3">
      <c r="A6" s="362" t="s">
        <v>25</v>
      </c>
      <c r="B6" s="363">
        <v>4</v>
      </c>
      <c r="C6" s="364">
        <v>4</v>
      </c>
      <c r="D6" s="364">
        <f t="shared" si="1"/>
        <v>8</v>
      </c>
      <c r="E6" s="365">
        <f t="shared" si="0"/>
        <v>0.5</v>
      </c>
      <c r="F6" s="765"/>
      <c r="G6" s="765"/>
      <c r="H6" s="766"/>
      <c r="I6" s="766"/>
      <c r="J6" s="767"/>
      <c r="K6" s="767"/>
      <c r="L6" s="755"/>
      <c r="M6" s="364"/>
      <c r="N6" s="364"/>
    </row>
    <row r="7" spans="1:16" s="359" customFormat="1" x14ac:dyDescent="0.3">
      <c r="A7" s="362" t="s">
        <v>26</v>
      </c>
      <c r="B7" s="363">
        <v>14</v>
      </c>
      <c r="C7" s="364">
        <v>38</v>
      </c>
      <c r="D7" s="364">
        <f t="shared" si="1"/>
        <v>52</v>
      </c>
      <c r="E7" s="365">
        <f t="shared" si="0"/>
        <v>0.26923076923076922</v>
      </c>
      <c r="F7" s="765"/>
      <c r="G7" s="765"/>
      <c r="H7" s="766"/>
      <c r="I7" s="766"/>
      <c r="J7" s="767"/>
      <c r="K7" s="767"/>
      <c r="L7" s="755"/>
      <c r="M7" s="364"/>
      <c r="N7" s="364"/>
    </row>
    <row r="8" spans="1:16" s="359" customFormat="1" x14ac:dyDescent="0.3">
      <c r="A8" s="362" t="s">
        <v>27</v>
      </c>
      <c r="B8" s="363">
        <v>27</v>
      </c>
      <c r="C8" s="364">
        <v>9</v>
      </c>
      <c r="D8" s="364">
        <f t="shared" si="1"/>
        <v>36</v>
      </c>
      <c r="E8" s="365">
        <f t="shared" si="0"/>
        <v>0.75</v>
      </c>
      <c r="F8" s="765"/>
      <c r="G8" s="765"/>
      <c r="H8" s="766"/>
      <c r="I8" s="766"/>
      <c r="J8" s="767"/>
      <c r="K8" s="767"/>
      <c r="L8" s="755"/>
      <c r="M8" s="364"/>
      <c r="N8" s="364"/>
    </row>
    <row r="9" spans="1:16" s="359" customFormat="1" x14ac:dyDescent="0.3">
      <c r="A9" s="362" t="s">
        <v>28</v>
      </c>
      <c r="B9" s="363">
        <v>5</v>
      </c>
      <c r="C9" s="364">
        <v>32</v>
      </c>
      <c r="D9" s="364">
        <f t="shared" si="1"/>
        <v>37</v>
      </c>
      <c r="E9" s="365">
        <f t="shared" si="0"/>
        <v>0.13513513513513514</v>
      </c>
      <c r="F9" s="765"/>
      <c r="G9" s="765"/>
      <c r="H9" s="766"/>
      <c r="I9" s="766"/>
      <c r="J9" s="767"/>
      <c r="K9" s="767"/>
      <c r="L9" s="755"/>
      <c r="M9" s="364"/>
      <c r="N9" s="364"/>
    </row>
    <row r="10" spans="1:16" s="359" customFormat="1" x14ac:dyDescent="0.3">
      <c r="A10" s="362" t="s">
        <v>29</v>
      </c>
      <c r="B10" s="363">
        <v>7</v>
      </c>
      <c r="C10" s="364">
        <v>14</v>
      </c>
      <c r="D10" s="364">
        <f t="shared" si="1"/>
        <v>21</v>
      </c>
      <c r="E10" s="365">
        <f t="shared" si="0"/>
        <v>0.33333333333333331</v>
      </c>
      <c r="F10" s="765"/>
      <c r="G10" s="765"/>
      <c r="H10" s="766"/>
      <c r="I10" s="766"/>
      <c r="J10" s="767"/>
      <c r="K10" s="767"/>
      <c r="L10" s="755"/>
      <c r="M10" s="364"/>
      <c r="N10" s="364"/>
    </row>
    <row r="11" spans="1:16" s="359" customFormat="1" x14ac:dyDescent="0.3">
      <c r="A11" s="362" t="s">
        <v>30</v>
      </c>
      <c r="B11" s="363">
        <v>3</v>
      </c>
      <c r="C11" s="364">
        <v>22</v>
      </c>
      <c r="D11" s="364">
        <f t="shared" si="1"/>
        <v>25</v>
      </c>
      <c r="E11" s="365">
        <f t="shared" si="0"/>
        <v>0.12</v>
      </c>
      <c r="F11" s="765"/>
      <c r="G11" s="765"/>
      <c r="H11" s="766"/>
      <c r="I11" s="766"/>
      <c r="J11" s="767"/>
      <c r="K11" s="767"/>
      <c r="L11" s="755"/>
      <c r="M11" s="364"/>
      <c r="N11" s="364"/>
    </row>
    <row r="12" spans="1:16" s="359" customFormat="1" x14ac:dyDescent="0.3">
      <c r="A12" s="362" t="s">
        <v>31</v>
      </c>
      <c r="B12" s="363">
        <v>22</v>
      </c>
      <c r="C12" s="364">
        <v>0</v>
      </c>
      <c r="D12" s="364">
        <f t="shared" si="1"/>
        <v>22</v>
      </c>
      <c r="E12" s="365">
        <f t="shared" si="0"/>
        <v>1</v>
      </c>
      <c r="F12" s="765"/>
      <c r="G12" s="765"/>
      <c r="H12" s="766"/>
      <c r="I12" s="766"/>
      <c r="J12" s="767"/>
      <c r="K12" s="767"/>
      <c r="L12" s="755"/>
      <c r="M12" s="364"/>
      <c r="N12" s="364"/>
    </row>
    <row r="13" spans="1:16" s="359" customFormat="1" x14ac:dyDescent="0.3">
      <c r="A13" s="362" t="s">
        <v>32</v>
      </c>
      <c r="B13" s="363">
        <v>6</v>
      </c>
      <c r="C13" s="364">
        <v>62</v>
      </c>
      <c r="D13" s="364">
        <f t="shared" si="1"/>
        <v>68</v>
      </c>
      <c r="E13" s="365">
        <f t="shared" si="0"/>
        <v>8.8235294117647065E-2</v>
      </c>
      <c r="F13" s="765"/>
      <c r="G13" s="765"/>
      <c r="H13" s="766"/>
      <c r="I13" s="766"/>
      <c r="J13" s="767"/>
      <c r="K13" s="767"/>
      <c r="L13" s="755"/>
      <c r="M13" s="364"/>
      <c r="N13" s="364"/>
    </row>
    <row r="14" spans="1:16" s="359" customFormat="1" x14ac:dyDescent="0.3">
      <c r="A14" s="362" t="s">
        <v>33</v>
      </c>
      <c r="B14" s="363">
        <v>1</v>
      </c>
      <c r="C14" s="364">
        <v>31</v>
      </c>
      <c r="D14" s="364">
        <f t="shared" si="1"/>
        <v>32</v>
      </c>
      <c r="E14" s="365">
        <f t="shared" si="0"/>
        <v>3.125E-2</v>
      </c>
      <c r="F14" s="765"/>
      <c r="G14" s="765"/>
      <c r="H14" s="766"/>
      <c r="I14" s="766"/>
      <c r="J14" s="767"/>
      <c r="K14" s="767"/>
      <c r="L14" s="755"/>
      <c r="M14" s="364"/>
      <c r="N14" s="364"/>
    </row>
    <row r="15" spans="1:16" s="359" customFormat="1" x14ac:dyDescent="0.3">
      <c r="A15" s="362" t="s">
        <v>34</v>
      </c>
      <c r="B15" s="363">
        <v>22</v>
      </c>
      <c r="C15" s="364">
        <v>2</v>
      </c>
      <c r="D15" s="364">
        <f t="shared" si="1"/>
        <v>24</v>
      </c>
      <c r="E15" s="365">
        <f t="shared" si="0"/>
        <v>0.91666666666666663</v>
      </c>
      <c r="F15" s="765"/>
      <c r="G15" s="765"/>
      <c r="H15" s="766"/>
      <c r="I15" s="766"/>
      <c r="J15" s="767"/>
      <c r="K15" s="767"/>
      <c r="L15" s="755"/>
      <c r="M15" s="364"/>
      <c r="N15" s="364"/>
    </row>
    <row r="16" spans="1:16" s="359" customFormat="1" x14ac:dyDescent="0.3">
      <c r="A16" s="362" t="s">
        <v>35</v>
      </c>
      <c r="B16" s="363">
        <v>11</v>
      </c>
      <c r="C16" s="364">
        <v>26</v>
      </c>
      <c r="D16" s="364">
        <f t="shared" si="1"/>
        <v>37</v>
      </c>
      <c r="E16" s="365">
        <f t="shared" si="0"/>
        <v>0.29729729729729731</v>
      </c>
      <c r="F16" s="765"/>
      <c r="G16" s="765"/>
      <c r="H16" s="766"/>
      <c r="I16" s="766"/>
      <c r="J16" s="767"/>
      <c r="K16" s="767"/>
      <c r="L16" s="755"/>
      <c r="M16" s="364"/>
      <c r="N16" s="364"/>
    </row>
    <row r="17" spans="1:14" s="359" customFormat="1" x14ac:dyDescent="0.3">
      <c r="A17" s="362" t="s">
        <v>36</v>
      </c>
      <c r="B17" s="363">
        <v>18</v>
      </c>
      <c r="C17" s="364">
        <v>71</v>
      </c>
      <c r="D17" s="364">
        <f t="shared" si="1"/>
        <v>89</v>
      </c>
      <c r="E17" s="365">
        <f t="shared" si="0"/>
        <v>0.20224719101123595</v>
      </c>
      <c r="F17" s="765"/>
      <c r="G17" s="765"/>
      <c r="H17" s="766"/>
      <c r="I17" s="766"/>
      <c r="J17" s="767"/>
      <c r="K17" s="767"/>
      <c r="L17" s="755"/>
      <c r="M17" s="366"/>
      <c r="N17" s="364"/>
    </row>
    <row r="18" spans="1:14" s="359" customFormat="1" x14ac:dyDescent="0.3">
      <c r="A18" s="362" t="s">
        <v>37</v>
      </c>
      <c r="B18" s="363">
        <v>5</v>
      </c>
      <c r="C18" s="364">
        <v>33</v>
      </c>
      <c r="D18" s="364">
        <f t="shared" si="1"/>
        <v>38</v>
      </c>
      <c r="E18" s="365">
        <f t="shared" si="0"/>
        <v>0.13157894736842105</v>
      </c>
      <c r="F18" s="765"/>
      <c r="G18" s="765"/>
      <c r="H18" s="766"/>
      <c r="I18" s="766"/>
      <c r="J18" s="767"/>
      <c r="K18" s="767"/>
      <c r="L18" s="755"/>
      <c r="M18" s="364"/>
      <c r="N18" s="364"/>
    </row>
    <row r="19" spans="1:14" s="359" customFormat="1" x14ac:dyDescent="0.3">
      <c r="A19" s="362" t="s">
        <v>38</v>
      </c>
      <c r="B19" s="363">
        <v>2</v>
      </c>
      <c r="C19" s="364">
        <v>17</v>
      </c>
      <c r="D19" s="364">
        <f t="shared" si="1"/>
        <v>19</v>
      </c>
      <c r="E19" s="365">
        <f t="shared" si="0"/>
        <v>0.10526315789473684</v>
      </c>
      <c r="F19" s="765"/>
      <c r="G19" s="765"/>
      <c r="H19" s="766"/>
      <c r="I19" s="766"/>
      <c r="J19" s="767"/>
      <c r="K19" s="767"/>
      <c r="L19" s="755"/>
      <c r="M19" s="364"/>
      <c r="N19" s="364"/>
    </row>
    <row r="20" spans="1:14" s="359" customFormat="1" x14ac:dyDescent="0.3">
      <c r="A20" s="362" t="s">
        <v>39</v>
      </c>
      <c r="B20" s="363">
        <v>1</v>
      </c>
      <c r="C20" s="364">
        <v>5</v>
      </c>
      <c r="D20" s="364">
        <f t="shared" si="1"/>
        <v>6</v>
      </c>
      <c r="E20" s="365">
        <f t="shared" si="0"/>
        <v>0.16666666666666666</v>
      </c>
      <c r="F20" s="765"/>
      <c r="G20" s="765"/>
      <c r="H20" s="766"/>
      <c r="I20" s="766"/>
      <c r="J20" s="767"/>
      <c r="K20" s="767"/>
      <c r="L20" s="755"/>
      <c r="M20" s="364"/>
      <c r="N20" s="364"/>
    </row>
    <row r="21" spans="1:14" s="359" customFormat="1" x14ac:dyDescent="0.3">
      <c r="A21" s="367" t="s">
        <v>0</v>
      </c>
      <c r="B21" s="368">
        <f>SUM(B4:B20)</f>
        <v>173</v>
      </c>
      <c r="C21" s="368">
        <f t="shared" ref="C21" si="2">SUM(C4:C20)</f>
        <v>398</v>
      </c>
      <c r="D21" s="369">
        <f t="shared" si="1"/>
        <v>571</v>
      </c>
      <c r="E21" s="370">
        <f t="shared" si="0"/>
        <v>0.30297723292469353</v>
      </c>
      <c r="F21" s="768"/>
      <c r="G21" s="769"/>
      <c r="H21" s="770"/>
      <c r="I21" s="770"/>
      <c r="J21" s="771"/>
      <c r="K21" s="772"/>
      <c r="L21" s="756"/>
      <c r="M21" s="369"/>
      <c r="N21" s="369"/>
    </row>
    <row r="22" spans="1:14" s="359" customFormat="1" x14ac:dyDescent="0.3">
      <c r="A22" s="362" t="s">
        <v>1</v>
      </c>
      <c r="B22" s="387">
        <f>B21/D21</f>
        <v>0.30297723292469353</v>
      </c>
      <c r="C22" s="387">
        <f>C21/D21</f>
        <v>0.69702276707530653</v>
      </c>
      <c r="D22" s="387">
        <f>SUM(B22:C22)</f>
        <v>1</v>
      </c>
      <c r="E22" s="371"/>
      <c r="F22" s="773"/>
      <c r="G22" s="773"/>
      <c r="H22" s="774"/>
      <c r="I22" s="774"/>
      <c r="J22" s="775"/>
      <c r="K22" s="775"/>
      <c r="L22" s="757"/>
      <c r="N22" s="364"/>
    </row>
    <row r="23" spans="1:14" s="359" customFormat="1" x14ac:dyDescent="0.3">
      <c r="A23" s="362" t="s">
        <v>97</v>
      </c>
      <c r="B23" s="364"/>
      <c r="C23" s="364"/>
      <c r="D23" s="364"/>
      <c r="E23" s="364"/>
      <c r="F23" s="372"/>
      <c r="G23" s="372"/>
      <c r="H23" s="373"/>
      <c r="I23" s="374"/>
      <c r="J23" s="375"/>
      <c r="K23" s="375"/>
      <c r="L23" s="375"/>
    </row>
    <row r="24" spans="1:14" s="359" customFormat="1" x14ac:dyDescent="0.3">
      <c r="A24" s="376"/>
      <c r="B24" s="377"/>
      <c r="C24" s="377"/>
      <c r="D24" s="377"/>
      <c r="E24" s="377"/>
      <c r="F24" s="377"/>
      <c r="G24" s="364"/>
    </row>
    <row r="25" spans="1:14" s="359" customFormat="1" ht="18" x14ac:dyDescent="0.35">
      <c r="A25" s="1058" t="s">
        <v>86</v>
      </c>
      <c r="B25" s="1058"/>
      <c r="C25" s="1058"/>
      <c r="D25" s="1058"/>
      <c r="E25" s="1058"/>
      <c r="F25" s="1058"/>
      <c r="G25" s="1058"/>
      <c r="H25" s="378"/>
    </row>
    <row r="26" spans="1:14" s="379" customFormat="1" ht="16.8" x14ac:dyDescent="0.3">
      <c r="A26" s="359"/>
      <c r="B26" s="997" t="s">
        <v>2</v>
      </c>
      <c r="C26" s="997" t="s">
        <v>3</v>
      </c>
      <c r="D26" s="997" t="s">
        <v>4</v>
      </c>
      <c r="E26" s="997" t="s">
        <v>5</v>
      </c>
      <c r="F26" s="997" t="s">
        <v>227</v>
      </c>
      <c r="G26" s="987" t="s">
        <v>0</v>
      </c>
      <c r="H26" s="380"/>
    </row>
    <row r="27" spans="1:14" s="359" customFormat="1" x14ac:dyDescent="0.3">
      <c r="A27" s="381" t="s">
        <v>23</v>
      </c>
      <c r="B27" s="364">
        <v>4</v>
      </c>
      <c r="C27" s="364">
        <v>8</v>
      </c>
      <c r="D27" s="364">
        <v>2</v>
      </c>
      <c r="E27" s="364">
        <v>3</v>
      </c>
      <c r="F27" s="364">
        <v>0</v>
      </c>
      <c r="G27" s="364">
        <f>SUM(B27:F27)</f>
        <v>17</v>
      </c>
      <c r="H27" s="382"/>
    </row>
    <row r="28" spans="1:14" s="359" customFormat="1" x14ac:dyDescent="0.3">
      <c r="A28" s="381" t="s">
        <v>24</v>
      </c>
      <c r="B28" s="364">
        <v>1</v>
      </c>
      <c r="C28" s="364">
        <v>2</v>
      </c>
      <c r="D28" s="364">
        <v>2</v>
      </c>
      <c r="E28" s="364">
        <v>1</v>
      </c>
      <c r="F28" s="364">
        <v>1</v>
      </c>
      <c r="G28" s="364">
        <f t="shared" ref="G28:G43" si="3">SUM(B28:F28)</f>
        <v>7</v>
      </c>
      <c r="H28" s="382"/>
    </row>
    <row r="29" spans="1:14" s="359" customFormat="1" x14ac:dyDescent="0.3">
      <c r="A29" s="381" t="s">
        <v>25</v>
      </c>
      <c r="B29" s="364">
        <v>1</v>
      </c>
      <c r="C29" s="364">
        <v>2</v>
      </c>
      <c r="D29" s="364">
        <v>0</v>
      </c>
      <c r="E29" s="364">
        <v>1</v>
      </c>
      <c r="F29" s="364">
        <v>0</v>
      </c>
      <c r="G29" s="364">
        <f t="shared" si="3"/>
        <v>4</v>
      </c>
      <c r="H29" s="382"/>
    </row>
    <row r="30" spans="1:14" s="359" customFormat="1" x14ac:dyDescent="0.3">
      <c r="A30" s="381" t="s">
        <v>26</v>
      </c>
      <c r="B30" s="364">
        <v>8</v>
      </c>
      <c r="C30" s="364">
        <v>3</v>
      </c>
      <c r="D30" s="364">
        <v>1</v>
      </c>
      <c r="E30" s="364">
        <v>2</v>
      </c>
      <c r="F30" s="364">
        <v>0</v>
      </c>
      <c r="G30" s="364">
        <f t="shared" si="3"/>
        <v>14</v>
      </c>
      <c r="H30" s="382"/>
    </row>
    <row r="31" spans="1:14" s="359" customFormat="1" x14ac:dyDescent="0.3">
      <c r="A31" s="381" t="s">
        <v>27</v>
      </c>
      <c r="B31" s="364">
        <v>6</v>
      </c>
      <c r="C31" s="364">
        <v>8</v>
      </c>
      <c r="D31" s="364">
        <v>3</v>
      </c>
      <c r="E31" s="364">
        <v>10</v>
      </c>
      <c r="F31" s="364">
        <v>0</v>
      </c>
      <c r="G31" s="364">
        <f t="shared" si="3"/>
        <v>27</v>
      </c>
      <c r="H31" s="382"/>
    </row>
    <row r="32" spans="1:14" s="359" customFormat="1" x14ac:dyDescent="0.3">
      <c r="A32" s="381" t="s">
        <v>28</v>
      </c>
      <c r="B32" s="364">
        <v>2</v>
      </c>
      <c r="C32" s="364">
        <v>0</v>
      </c>
      <c r="D32" s="364">
        <v>0</v>
      </c>
      <c r="E32" s="364">
        <v>3</v>
      </c>
      <c r="F32" s="364">
        <v>0</v>
      </c>
      <c r="G32" s="364">
        <f t="shared" si="3"/>
        <v>5</v>
      </c>
      <c r="H32" s="382"/>
    </row>
    <row r="33" spans="1:14" s="359" customFormat="1" x14ac:dyDescent="0.3">
      <c r="A33" s="381" t="s">
        <v>29</v>
      </c>
      <c r="B33" s="364">
        <v>1</v>
      </c>
      <c r="C33" s="364">
        <v>1</v>
      </c>
      <c r="D33" s="364">
        <v>2</v>
      </c>
      <c r="E33" s="364">
        <v>3</v>
      </c>
      <c r="F33" s="364">
        <v>0</v>
      </c>
      <c r="G33" s="364">
        <f t="shared" si="3"/>
        <v>7</v>
      </c>
      <c r="H33" s="382"/>
    </row>
    <row r="34" spans="1:14" s="359" customFormat="1" x14ac:dyDescent="0.3">
      <c r="A34" s="381" t="s">
        <v>30</v>
      </c>
      <c r="B34" s="364">
        <v>2</v>
      </c>
      <c r="C34" s="364">
        <v>0</v>
      </c>
      <c r="D34" s="364">
        <v>0</v>
      </c>
      <c r="E34" s="364">
        <v>1</v>
      </c>
      <c r="F34" s="364">
        <v>0</v>
      </c>
      <c r="G34" s="364">
        <f t="shared" si="3"/>
        <v>3</v>
      </c>
      <c r="H34" s="382"/>
    </row>
    <row r="35" spans="1:14" s="359" customFormat="1" x14ac:dyDescent="0.3">
      <c r="A35" s="381" t="s">
        <v>31</v>
      </c>
      <c r="B35" s="364">
        <v>1</v>
      </c>
      <c r="C35" s="364">
        <v>6</v>
      </c>
      <c r="D35" s="364">
        <v>7</v>
      </c>
      <c r="E35" s="364">
        <v>6</v>
      </c>
      <c r="F35" s="364">
        <v>2</v>
      </c>
      <c r="G35" s="364">
        <f t="shared" si="3"/>
        <v>22</v>
      </c>
      <c r="H35" s="382"/>
    </row>
    <row r="36" spans="1:14" s="359" customFormat="1" x14ac:dyDescent="0.3">
      <c r="A36" s="381" t="s">
        <v>32</v>
      </c>
      <c r="B36" s="364">
        <v>1</v>
      </c>
      <c r="C36" s="364">
        <v>0</v>
      </c>
      <c r="D36" s="364">
        <v>0</v>
      </c>
      <c r="E36" s="364">
        <v>5</v>
      </c>
      <c r="F36" s="364">
        <v>0</v>
      </c>
      <c r="G36" s="364">
        <f t="shared" si="3"/>
        <v>6</v>
      </c>
      <c r="H36" s="382"/>
    </row>
    <row r="37" spans="1:14" s="359" customFormat="1" x14ac:dyDescent="0.3">
      <c r="A37" s="381" t="s">
        <v>33</v>
      </c>
      <c r="B37" s="364">
        <v>1</v>
      </c>
      <c r="C37" s="364">
        <v>0</v>
      </c>
      <c r="D37" s="364">
        <v>0</v>
      </c>
      <c r="E37" s="364">
        <v>0</v>
      </c>
      <c r="F37" s="364">
        <v>0</v>
      </c>
      <c r="G37" s="364">
        <f t="shared" si="3"/>
        <v>1</v>
      </c>
      <c r="H37" s="382"/>
    </row>
    <row r="38" spans="1:14" s="359" customFormat="1" x14ac:dyDescent="0.3">
      <c r="A38" s="381" t="s">
        <v>34</v>
      </c>
      <c r="B38" s="364">
        <v>4</v>
      </c>
      <c r="C38" s="364">
        <v>11</v>
      </c>
      <c r="D38" s="364">
        <v>3</v>
      </c>
      <c r="E38" s="364">
        <v>4</v>
      </c>
      <c r="F38" s="364">
        <v>0</v>
      </c>
      <c r="G38" s="364">
        <f t="shared" si="3"/>
        <v>22</v>
      </c>
      <c r="H38" s="382"/>
    </row>
    <row r="39" spans="1:14" s="359" customFormat="1" x14ac:dyDescent="0.3">
      <c r="A39" s="381" t="s">
        <v>35</v>
      </c>
      <c r="B39" s="364">
        <v>3</v>
      </c>
      <c r="C39" s="364">
        <v>3</v>
      </c>
      <c r="D39" s="364">
        <v>0</v>
      </c>
      <c r="E39" s="364">
        <v>5</v>
      </c>
      <c r="F39" s="364">
        <v>0</v>
      </c>
      <c r="G39" s="364">
        <f t="shared" si="3"/>
        <v>11</v>
      </c>
      <c r="H39" s="382"/>
    </row>
    <row r="40" spans="1:14" s="359" customFormat="1" x14ac:dyDescent="0.3">
      <c r="A40" s="381" t="s">
        <v>36</v>
      </c>
      <c r="B40" s="364">
        <v>5</v>
      </c>
      <c r="C40" s="364">
        <v>2</v>
      </c>
      <c r="D40" s="364">
        <v>1</v>
      </c>
      <c r="E40" s="364">
        <v>7</v>
      </c>
      <c r="F40" s="364">
        <v>4</v>
      </c>
      <c r="G40" s="364">
        <f t="shared" si="3"/>
        <v>19</v>
      </c>
      <c r="H40" s="382"/>
    </row>
    <row r="41" spans="1:14" s="359" customFormat="1" x14ac:dyDescent="0.3">
      <c r="A41" s="381" t="s">
        <v>37</v>
      </c>
      <c r="B41" s="364">
        <v>0</v>
      </c>
      <c r="C41" s="364">
        <v>1</v>
      </c>
      <c r="D41" s="364">
        <v>0</v>
      </c>
      <c r="E41" s="364">
        <v>4</v>
      </c>
      <c r="F41" s="364">
        <v>0</v>
      </c>
      <c r="G41" s="364">
        <f t="shared" si="3"/>
        <v>5</v>
      </c>
      <c r="H41" s="382"/>
    </row>
    <row r="42" spans="1:14" s="359" customFormat="1" x14ac:dyDescent="0.3">
      <c r="A42" s="381" t="s">
        <v>38</v>
      </c>
      <c r="B42" s="364">
        <v>0</v>
      </c>
      <c r="C42" s="364">
        <v>0</v>
      </c>
      <c r="D42" s="364">
        <v>0</v>
      </c>
      <c r="E42" s="364">
        <v>1</v>
      </c>
      <c r="F42" s="364">
        <v>1</v>
      </c>
      <c r="G42" s="364">
        <f t="shared" si="3"/>
        <v>2</v>
      </c>
      <c r="H42" s="382"/>
    </row>
    <row r="43" spans="1:14" s="359" customFormat="1" x14ac:dyDescent="0.3">
      <c r="A43" s="381" t="s">
        <v>39</v>
      </c>
      <c r="B43" s="364">
        <v>0</v>
      </c>
      <c r="C43" s="364">
        <v>0</v>
      </c>
      <c r="D43" s="364">
        <v>1</v>
      </c>
      <c r="E43" s="364">
        <v>0</v>
      </c>
      <c r="F43" s="364">
        <v>0</v>
      </c>
      <c r="G43" s="364">
        <f t="shared" si="3"/>
        <v>1</v>
      </c>
      <c r="H43" s="382"/>
    </row>
    <row r="44" spans="1:14" s="385" customFormat="1" x14ac:dyDescent="0.3">
      <c r="A44" s="782" t="s">
        <v>0</v>
      </c>
      <c r="B44" s="410">
        <f t="shared" ref="B44:H44" si="4">SUM(B27:B43)</f>
        <v>40</v>
      </c>
      <c r="C44" s="410">
        <f t="shared" si="4"/>
        <v>47</v>
      </c>
      <c r="D44" s="410">
        <f t="shared" si="4"/>
        <v>22</v>
      </c>
      <c r="E44" s="410">
        <f t="shared" si="4"/>
        <v>56</v>
      </c>
      <c r="F44" s="410">
        <f t="shared" si="4"/>
        <v>8</v>
      </c>
      <c r="G44" s="410">
        <f t="shared" si="4"/>
        <v>173</v>
      </c>
      <c r="H44" s="383">
        <f t="shared" si="4"/>
        <v>0</v>
      </c>
      <c r="I44" s="384"/>
      <c r="J44" s="384"/>
      <c r="K44" s="384"/>
      <c r="L44" s="384"/>
      <c r="M44" s="384"/>
      <c r="N44" s="384"/>
    </row>
    <row r="45" spans="1:14" s="359" customFormat="1" x14ac:dyDescent="0.3">
      <c r="A45" s="781" t="s">
        <v>1</v>
      </c>
      <c r="B45" s="386">
        <f>B44/G44</f>
        <v>0.23121387283236994</v>
      </c>
      <c r="C45" s="386">
        <f>C44/G44</f>
        <v>0.27167630057803466</v>
      </c>
      <c r="D45" s="386">
        <f>D44/G44</f>
        <v>0.12716763005780346</v>
      </c>
      <c r="E45" s="386">
        <f>E44/G44</f>
        <v>0.32369942196531792</v>
      </c>
      <c r="F45" s="386">
        <f>F44/G44</f>
        <v>4.6242774566473986E-2</v>
      </c>
      <c r="G45" s="387">
        <f>SUM(B45:F45)</f>
        <v>1</v>
      </c>
      <c r="H45" s="387"/>
      <c r="I45" s="387"/>
      <c r="J45" s="387"/>
      <c r="K45" s="387"/>
      <c r="L45" s="387"/>
      <c r="M45" s="387"/>
      <c r="N45" s="387"/>
    </row>
    <row r="46" spans="1:14" s="359" customFormat="1" x14ac:dyDescent="0.3">
      <c r="A46" s="388"/>
      <c r="B46" s="389"/>
      <c r="C46" s="389"/>
      <c r="D46" s="389"/>
      <c r="E46" s="389"/>
      <c r="F46" s="389"/>
      <c r="G46" s="364"/>
    </row>
    <row r="47" spans="1:14" s="359" customFormat="1" ht="18" x14ac:dyDescent="0.35">
      <c r="A47" s="1069" t="s">
        <v>87</v>
      </c>
      <c r="B47" s="1069"/>
      <c r="C47" s="1069"/>
      <c r="D47" s="1069"/>
      <c r="E47" s="1069"/>
      <c r="F47" s="1069"/>
      <c r="G47" s="390"/>
    </row>
    <row r="48" spans="1:14" s="393" customFormat="1" ht="17.399999999999999" x14ac:dyDescent="0.3">
      <c r="A48" s="391"/>
      <c r="B48" s="1002" t="s">
        <v>228</v>
      </c>
      <c r="C48" s="1002" t="s">
        <v>229</v>
      </c>
      <c r="D48" s="998" t="s">
        <v>7</v>
      </c>
      <c r="E48" s="999" t="s">
        <v>141</v>
      </c>
      <c r="F48" s="1000" t="s">
        <v>0</v>
      </c>
      <c r="G48" s="392"/>
    </row>
    <row r="49" spans="1:7" s="359" customFormat="1" x14ac:dyDescent="0.3">
      <c r="A49" s="381" t="s">
        <v>23</v>
      </c>
      <c r="B49" s="364">
        <v>8</v>
      </c>
      <c r="C49" s="364">
        <v>10</v>
      </c>
      <c r="D49" s="364">
        <v>0</v>
      </c>
      <c r="E49" s="364">
        <v>0</v>
      </c>
      <c r="F49" s="394">
        <f>SUM(B49:E49)</f>
        <v>18</v>
      </c>
      <c r="G49" s="382"/>
    </row>
    <row r="50" spans="1:7" s="359" customFormat="1" x14ac:dyDescent="0.3">
      <c r="A50" s="381" t="s">
        <v>24</v>
      </c>
      <c r="B50" s="364">
        <v>1</v>
      </c>
      <c r="C50" s="364">
        <v>5</v>
      </c>
      <c r="D50" s="364">
        <v>0</v>
      </c>
      <c r="E50" s="364">
        <v>1</v>
      </c>
      <c r="F50" s="394">
        <f>SUM(B50:E50)</f>
        <v>7</v>
      </c>
      <c r="G50" s="382"/>
    </row>
    <row r="51" spans="1:7" s="359" customFormat="1" x14ac:dyDescent="0.3">
      <c r="A51" s="381" t="s">
        <v>25</v>
      </c>
      <c r="B51" s="364">
        <v>1</v>
      </c>
      <c r="C51" s="364">
        <v>2</v>
      </c>
      <c r="D51" s="364">
        <v>1</v>
      </c>
      <c r="E51" s="364">
        <v>0</v>
      </c>
      <c r="F51" s="394">
        <f t="shared" ref="F51:F65" si="5">SUM(B51:E51)</f>
        <v>4</v>
      </c>
      <c r="G51" s="382"/>
    </row>
    <row r="52" spans="1:7" s="359" customFormat="1" x14ac:dyDescent="0.3">
      <c r="A52" s="381" t="s">
        <v>26</v>
      </c>
      <c r="B52" s="364">
        <v>8</v>
      </c>
      <c r="C52" s="364">
        <v>4</v>
      </c>
      <c r="D52" s="364">
        <v>2</v>
      </c>
      <c r="E52" s="364">
        <v>0</v>
      </c>
      <c r="F52" s="394">
        <f t="shared" si="5"/>
        <v>14</v>
      </c>
      <c r="G52" s="382"/>
    </row>
    <row r="53" spans="1:7" s="359" customFormat="1" x14ac:dyDescent="0.3">
      <c r="A53" s="381" t="s">
        <v>27</v>
      </c>
      <c r="B53" s="364">
        <v>9</v>
      </c>
      <c r="C53" s="364">
        <v>16</v>
      </c>
      <c r="D53" s="364">
        <v>1</v>
      </c>
      <c r="E53" s="364">
        <v>0</v>
      </c>
      <c r="F53" s="394">
        <f t="shared" si="5"/>
        <v>26</v>
      </c>
      <c r="G53" s="382"/>
    </row>
    <row r="54" spans="1:7" s="359" customFormat="1" x14ac:dyDescent="0.3">
      <c r="A54" s="381" t="s">
        <v>28</v>
      </c>
      <c r="B54" s="364">
        <v>2</v>
      </c>
      <c r="C54" s="364">
        <v>2</v>
      </c>
      <c r="D54" s="364">
        <v>1</v>
      </c>
      <c r="E54" s="364">
        <v>0</v>
      </c>
      <c r="F54" s="394">
        <f t="shared" si="5"/>
        <v>5</v>
      </c>
      <c r="G54" s="382"/>
    </row>
    <row r="55" spans="1:7" s="359" customFormat="1" x14ac:dyDescent="0.3">
      <c r="A55" s="381" t="s">
        <v>29</v>
      </c>
      <c r="B55" s="364">
        <v>3</v>
      </c>
      <c r="C55" s="364">
        <v>3</v>
      </c>
      <c r="D55" s="364">
        <v>1</v>
      </c>
      <c r="E55" s="364">
        <v>0</v>
      </c>
      <c r="F55" s="394">
        <f t="shared" si="5"/>
        <v>7</v>
      </c>
      <c r="G55" s="382"/>
    </row>
    <row r="56" spans="1:7" s="359" customFormat="1" x14ac:dyDescent="0.3">
      <c r="A56" s="381" t="s">
        <v>30</v>
      </c>
      <c r="B56" s="364">
        <v>2</v>
      </c>
      <c r="C56" s="364">
        <v>1</v>
      </c>
      <c r="D56" s="364">
        <v>0</v>
      </c>
      <c r="E56" s="364">
        <v>0</v>
      </c>
      <c r="F56" s="394">
        <f t="shared" si="5"/>
        <v>3</v>
      </c>
      <c r="G56" s="382"/>
    </row>
    <row r="57" spans="1:7" s="359" customFormat="1" x14ac:dyDescent="0.3">
      <c r="A57" s="381" t="s">
        <v>31</v>
      </c>
      <c r="B57" s="364">
        <v>5</v>
      </c>
      <c r="C57" s="364">
        <v>16</v>
      </c>
      <c r="D57" s="364">
        <v>1</v>
      </c>
      <c r="E57" s="364">
        <v>0</v>
      </c>
      <c r="F57" s="394">
        <f t="shared" si="5"/>
        <v>22</v>
      </c>
      <c r="G57" s="382"/>
    </row>
    <row r="58" spans="1:7" s="359" customFormat="1" x14ac:dyDescent="0.3">
      <c r="A58" s="381" t="s">
        <v>32</v>
      </c>
      <c r="B58" s="364">
        <v>4</v>
      </c>
      <c r="C58" s="364">
        <v>0</v>
      </c>
      <c r="D58" s="364">
        <v>2</v>
      </c>
      <c r="E58" s="364">
        <v>0</v>
      </c>
      <c r="F58" s="394">
        <f t="shared" si="5"/>
        <v>6</v>
      </c>
      <c r="G58" s="382"/>
    </row>
    <row r="59" spans="1:7" s="359" customFormat="1" x14ac:dyDescent="0.3">
      <c r="A59" s="381" t="s">
        <v>33</v>
      </c>
      <c r="B59" s="364">
        <v>0</v>
      </c>
      <c r="C59" s="364">
        <v>1</v>
      </c>
      <c r="D59" s="364">
        <v>0</v>
      </c>
      <c r="E59" s="364">
        <v>0</v>
      </c>
      <c r="F59" s="394">
        <f t="shared" si="5"/>
        <v>1</v>
      </c>
      <c r="G59" s="382"/>
    </row>
    <row r="60" spans="1:7" s="359" customFormat="1" x14ac:dyDescent="0.3">
      <c r="A60" s="381" t="s">
        <v>34</v>
      </c>
      <c r="B60" s="364">
        <v>8</v>
      </c>
      <c r="C60" s="364">
        <v>13</v>
      </c>
      <c r="D60" s="364">
        <v>0</v>
      </c>
      <c r="E60" s="364">
        <v>1</v>
      </c>
      <c r="F60" s="394">
        <f t="shared" si="5"/>
        <v>22</v>
      </c>
      <c r="G60" s="382"/>
    </row>
    <row r="61" spans="1:7" s="359" customFormat="1" x14ac:dyDescent="0.3">
      <c r="A61" s="381" t="s">
        <v>35</v>
      </c>
      <c r="B61" s="364">
        <v>3</v>
      </c>
      <c r="C61" s="364">
        <v>7</v>
      </c>
      <c r="D61" s="364">
        <v>1</v>
      </c>
      <c r="E61" s="364">
        <v>0</v>
      </c>
      <c r="F61" s="394">
        <f t="shared" si="5"/>
        <v>11</v>
      </c>
      <c r="G61" s="382"/>
    </row>
    <row r="62" spans="1:7" s="359" customFormat="1" x14ac:dyDescent="0.3">
      <c r="A62" s="381" t="s">
        <v>36</v>
      </c>
      <c r="B62" s="364">
        <v>10</v>
      </c>
      <c r="C62" s="364">
        <v>8</v>
      </c>
      <c r="D62" s="364">
        <v>1</v>
      </c>
      <c r="E62" s="364">
        <v>0</v>
      </c>
      <c r="F62" s="394">
        <f t="shared" si="5"/>
        <v>19</v>
      </c>
      <c r="G62" s="382"/>
    </row>
    <row r="63" spans="1:7" s="359" customFormat="1" x14ac:dyDescent="0.3">
      <c r="A63" s="381" t="s">
        <v>37</v>
      </c>
      <c r="B63" s="364">
        <v>3</v>
      </c>
      <c r="C63" s="364">
        <v>2</v>
      </c>
      <c r="D63" s="364">
        <v>0</v>
      </c>
      <c r="E63" s="364">
        <v>0</v>
      </c>
      <c r="F63" s="394">
        <f t="shared" si="5"/>
        <v>5</v>
      </c>
      <c r="G63" s="382"/>
    </row>
    <row r="64" spans="1:7" s="359" customFormat="1" x14ac:dyDescent="0.3">
      <c r="A64" s="381" t="s">
        <v>38</v>
      </c>
      <c r="B64" s="364">
        <v>1</v>
      </c>
      <c r="C64" s="364">
        <v>1</v>
      </c>
      <c r="D64" s="364">
        <v>0</v>
      </c>
      <c r="E64" s="364">
        <v>0</v>
      </c>
      <c r="F64" s="394">
        <f t="shared" si="5"/>
        <v>2</v>
      </c>
      <c r="G64" s="382"/>
    </row>
    <row r="65" spans="1:18" s="359" customFormat="1" x14ac:dyDescent="0.3">
      <c r="A65" s="381" t="s">
        <v>39</v>
      </c>
      <c r="B65" s="364">
        <v>1</v>
      </c>
      <c r="C65" s="364">
        <v>0</v>
      </c>
      <c r="D65" s="364">
        <v>0</v>
      </c>
      <c r="E65" s="364">
        <v>0</v>
      </c>
      <c r="F65" s="394">
        <f t="shared" si="5"/>
        <v>1</v>
      </c>
      <c r="G65" s="382"/>
    </row>
    <row r="66" spans="1:18" s="359" customFormat="1" x14ac:dyDescent="0.3">
      <c r="A66" s="409" t="s">
        <v>0</v>
      </c>
      <c r="B66" s="410">
        <f>SUM(B49:B65)</f>
        <v>69</v>
      </c>
      <c r="C66" s="410">
        <f t="shared" ref="C66:E66" si="6">SUM(C49:C65)</f>
        <v>91</v>
      </c>
      <c r="D66" s="410">
        <f t="shared" si="6"/>
        <v>11</v>
      </c>
      <c r="E66" s="410">
        <f t="shared" si="6"/>
        <v>2</v>
      </c>
      <c r="F66" s="783">
        <f>SUM(F49:F65)</f>
        <v>173</v>
      </c>
      <c r="G66" s="395"/>
      <c r="H66" s="364"/>
      <c r="I66" s="364"/>
      <c r="J66" s="364"/>
      <c r="K66" s="364"/>
    </row>
    <row r="67" spans="1:18" s="359" customFormat="1" x14ac:dyDescent="0.3">
      <c r="A67" s="381" t="s">
        <v>1</v>
      </c>
      <c r="B67" s="386">
        <f>B66/F66</f>
        <v>0.39884393063583817</v>
      </c>
      <c r="C67" s="386">
        <f>C66/F66</f>
        <v>0.52601156069364163</v>
      </c>
      <c r="D67" s="386">
        <f>D66/F66</f>
        <v>6.358381502890173E-2</v>
      </c>
      <c r="E67" s="386">
        <f>E66/F66</f>
        <v>1.1560693641618497E-2</v>
      </c>
      <c r="F67" s="387">
        <f>SUM(B67:E67)</f>
        <v>1</v>
      </c>
      <c r="G67" s="364"/>
      <c r="H67" s="387"/>
      <c r="I67" s="387"/>
      <c r="J67" s="387"/>
      <c r="K67" s="387"/>
    </row>
    <row r="68" spans="1:18" s="359" customFormat="1" ht="17.399999999999999" x14ac:dyDescent="0.3">
      <c r="A68" s="396" t="s">
        <v>230</v>
      </c>
      <c r="B68" s="397"/>
      <c r="C68" s="397"/>
      <c r="D68" s="397"/>
      <c r="E68" s="397"/>
      <c r="F68" s="398"/>
      <c r="G68" s="398"/>
      <c r="H68" s="399"/>
      <c r="I68" s="399"/>
      <c r="K68" s="396"/>
      <c r="L68" s="396"/>
      <c r="M68" s="396"/>
      <c r="N68" s="396"/>
      <c r="O68" s="396"/>
      <c r="P68" s="396"/>
      <c r="Q68" s="396"/>
      <c r="R68" s="396"/>
    </row>
    <row r="69" spans="1:18" s="359" customFormat="1" ht="17.399999999999999" x14ac:dyDescent="0.3">
      <c r="A69" s="381" t="s">
        <v>231</v>
      </c>
      <c r="B69" s="397"/>
      <c r="C69" s="397"/>
      <c r="D69" s="397"/>
      <c r="E69" s="397"/>
      <c r="F69" s="398"/>
      <c r="G69" s="398"/>
      <c r="H69" s="399"/>
      <c r="I69" s="399"/>
      <c r="J69" s="396"/>
      <c r="K69" s="396"/>
      <c r="L69" s="396"/>
      <c r="M69" s="396"/>
      <c r="N69" s="396"/>
      <c r="O69" s="396"/>
      <c r="P69" s="396"/>
      <c r="Q69" s="396"/>
      <c r="R69" s="396"/>
    </row>
    <row r="70" spans="1:18" s="359" customFormat="1" ht="17.399999999999999" x14ac:dyDescent="0.3">
      <c r="A70" s="400"/>
      <c r="B70" s="364"/>
      <c r="C70" s="364"/>
      <c r="D70" s="364"/>
      <c r="E70" s="364"/>
      <c r="F70" s="364"/>
      <c r="G70" s="364"/>
    </row>
    <row r="71" spans="1:18" s="359" customFormat="1" ht="18" x14ac:dyDescent="0.35">
      <c r="A71" s="1071" t="s">
        <v>185</v>
      </c>
      <c r="B71" s="1072"/>
      <c r="C71" s="1072"/>
      <c r="D71" s="1072"/>
      <c r="E71" s="1072"/>
      <c r="F71" s="1072"/>
      <c r="G71" s="1072"/>
      <c r="H71" s="1072"/>
      <c r="I71" s="1072"/>
      <c r="J71" s="1073"/>
      <c r="K71" s="401"/>
      <c r="L71" s="402"/>
      <c r="M71" s="403"/>
    </row>
    <row r="72" spans="1:18" s="359" customFormat="1" ht="17.399999999999999" x14ac:dyDescent="0.3">
      <c r="A72" s="400"/>
      <c r="B72" s="404" t="s">
        <v>133</v>
      </c>
      <c r="C72" s="404" t="s">
        <v>135</v>
      </c>
      <c r="D72" s="404" t="s">
        <v>136</v>
      </c>
      <c r="E72" s="405" t="s">
        <v>137</v>
      </c>
      <c r="F72" s="404" t="s">
        <v>134</v>
      </c>
      <c r="G72" s="404" t="s">
        <v>138</v>
      </c>
      <c r="H72" s="405" t="s">
        <v>139</v>
      </c>
      <c r="I72" s="406" t="s">
        <v>140</v>
      </c>
      <c r="J72" s="1003" t="s">
        <v>0</v>
      </c>
      <c r="K72" s="784"/>
    </row>
    <row r="73" spans="1:18" s="359" customFormat="1" x14ac:dyDescent="0.3">
      <c r="A73" s="381" t="s">
        <v>23</v>
      </c>
      <c r="B73" s="407">
        <v>6</v>
      </c>
      <c r="C73" s="407">
        <v>1</v>
      </c>
      <c r="D73" s="407">
        <v>0</v>
      </c>
      <c r="E73" s="407">
        <v>1</v>
      </c>
      <c r="F73" s="407">
        <v>2</v>
      </c>
      <c r="G73" s="407">
        <v>4</v>
      </c>
      <c r="H73" s="407">
        <v>4</v>
      </c>
      <c r="I73" s="408">
        <v>0</v>
      </c>
      <c r="J73" s="832">
        <f>SUM(B73:I73)</f>
        <v>18</v>
      </c>
      <c r="K73" s="440"/>
      <c r="L73" s="372"/>
    </row>
    <row r="74" spans="1:18" s="359" customFormat="1" x14ac:dyDescent="0.3">
      <c r="A74" s="381" t="s">
        <v>24</v>
      </c>
      <c r="B74" s="407">
        <v>5</v>
      </c>
      <c r="C74" s="407">
        <v>1</v>
      </c>
      <c r="D74" s="407">
        <v>0</v>
      </c>
      <c r="E74" s="407">
        <v>0</v>
      </c>
      <c r="F74" s="407">
        <v>0</v>
      </c>
      <c r="G74" s="407">
        <v>0</v>
      </c>
      <c r="H74" s="407">
        <v>1</v>
      </c>
      <c r="I74" s="408">
        <v>0</v>
      </c>
      <c r="J74" s="832">
        <f t="shared" ref="J74:J91" si="7">SUM(B74:I74)</f>
        <v>7</v>
      </c>
      <c r="K74" s="440"/>
      <c r="L74" s="372"/>
    </row>
    <row r="75" spans="1:18" s="359" customFormat="1" x14ac:dyDescent="0.3">
      <c r="A75" s="381" t="s">
        <v>25</v>
      </c>
      <c r="B75" s="407">
        <v>2</v>
      </c>
      <c r="C75" s="407">
        <v>0</v>
      </c>
      <c r="D75" s="407">
        <v>0</v>
      </c>
      <c r="E75" s="407">
        <v>0</v>
      </c>
      <c r="F75" s="407">
        <v>0</v>
      </c>
      <c r="G75" s="407">
        <v>1</v>
      </c>
      <c r="H75" s="407">
        <v>1</v>
      </c>
      <c r="I75" s="408">
        <v>0</v>
      </c>
      <c r="J75" s="832">
        <f t="shared" si="7"/>
        <v>4</v>
      </c>
      <c r="K75" s="440"/>
      <c r="L75" s="372"/>
    </row>
    <row r="76" spans="1:18" s="359" customFormat="1" x14ac:dyDescent="0.3">
      <c r="A76" s="381" t="s">
        <v>26</v>
      </c>
      <c r="B76" s="407">
        <v>3</v>
      </c>
      <c r="C76" s="407">
        <v>1</v>
      </c>
      <c r="D76" s="407">
        <v>0</v>
      </c>
      <c r="E76" s="407">
        <v>0</v>
      </c>
      <c r="F76" s="407">
        <v>0</v>
      </c>
      <c r="G76" s="407">
        <v>1</v>
      </c>
      <c r="H76" s="407">
        <v>9</v>
      </c>
      <c r="I76" s="408">
        <v>0</v>
      </c>
      <c r="J76" s="832">
        <f t="shared" si="7"/>
        <v>14</v>
      </c>
      <c r="K76" s="440"/>
      <c r="L76" s="372"/>
    </row>
    <row r="77" spans="1:18" s="359" customFormat="1" x14ac:dyDescent="0.3">
      <c r="A77" s="381" t="s">
        <v>27</v>
      </c>
      <c r="B77" s="407">
        <v>7</v>
      </c>
      <c r="C77" s="407">
        <v>5</v>
      </c>
      <c r="D77" s="407">
        <v>1</v>
      </c>
      <c r="E77" s="407">
        <v>0</v>
      </c>
      <c r="F77" s="407">
        <v>2</v>
      </c>
      <c r="G77" s="407">
        <v>5</v>
      </c>
      <c r="H77" s="407">
        <v>7</v>
      </c>
      <c r="I77" s="408">
        <v>0</v>
      </c>
      <c r="J77" s="832">
        <f t="shared" si="7"/>
        <v>27</v>
      </c>
      <c r="K77" s="440"/>
      <c r="L77" s="372"/>
    </row>
    <row r="78" spans="1:18" s="359" customFormat="1" x14ac:dyDescent="0.3">
      <c r="A78" s="381" t="s">
        <v>28</v>
      </c>
      <c r="B78" s="407">
        <v>1</v>
      </c>
      <c r="C78" s="407">
        <v>0</v>
      </c>
      <c r="D78" s="407">
        <v>0</v>
      </c>
      <c r="E78" s="407">
        <v>1</v>
      </c>
      <c r="F78" s="407">
        <v>0</v>
      </c>
      <c r="G78" s="407">
        <v>0</v>
      </c>
      <c r="H78" s="407">
        <v>3</v>
      </c>
      <c r="I78" s="408">
        <v>0</v>
      </c>
      <c r="J78" s="832">
        <f t="shared" si="7"/>
        <v>5</v>
      </c>
      <c r="K78" s="440"/>
      <c r="L78" s="372"/>
    </row>
    <row r="79" spans="1:18" s="359" customFormat="1" x14ac:dyDescent="0.3">
      <c r="A79" s="381" t="s">
        <v>29</v>
      </c>
      <c r="B79" s="407">
        <v>2</v>
      </c>
      <c r="C79" s="407">
        <v>0</v>
      </c>
      <c r="D79" s="407">
        <v>2</v>
      </c>
      <c r="E79" s="407">
        <v>0</v>
      </c>
      <c r="F79" s="407">
        <v>2</v>
      </c>
      <c r="G79" s="407">
        <v>0</v>
      </c>
      <c r="H79" s="407">
        <v>1</v>
      </c>
      <c r="I79" s="408">
        <v>0</v>
      </c>
      <c r="J79" s="832">
        <f t="shared" si="7"/>
        <v>7</v>
      </c>
      <c r="K79" s="440"/>
      <c r="L79" s="372"/>
    </row>
    <row r="80" spans="1:18" s="359" customFormat="1" x14ac:dyDescent="0.3">
      <c r="A80" s="381" t="s">
        <v>30</v>
      </c>
      <c r="B80" s="407">
        <v>1</v>
      </c>
      <c r="C80" s="407">
        <v>0</v>
      </c>
      <c r="D80" s="407">
        <v>0</v>
      </c>
      <c r="E80" s="407">
        <v>0</v>
      </c>
      <c r="F80" s="407">
        <v>0</v>
      </c>
      <c r="G80" s="407">
        <v>1</v>
      </c>
      <c r="H80" s="407">
        <v>1</v>
      </c>
      <c r="I80" s="408">
        <v>0</v>
      </c>
      <c r="J80" s="832">
        <f t="shared" si="7"/>
        <v>3</v>
      </c>
      <c r="K80" s="440"/>
      <c r="L80" s="372"/>
    </row>
    <row r="81" spans="1:12" s="359" customFormat="1" x14ac:dyDescent="0.3">
      <c r="A81" s="381" t="s">
        <v>31</v>
      </c>
      <c r="B81" s="407">
        <v>15</v>
      </c>
      <c r="C81" s="407">
        <v>0</v>
      </c>
      <c r="D81" s="407">
        <v>2</v>
      </c>
      <c r="E81" s="407">
        <v>0</v>
      </c>
      <c r="F81" s="407">
        <v>1</v>
      </c>
      <c r="G81" s="407">
        <v>2</v>
      </c>
      <c r="H81" s="407">
        <v>2</v>
      </c>
      <c r="I81" s="408">
        <v>0</v>
      </c>
      <c r="J81" s="832">
        <f t="shared" si="7"/>
        <v>22</v>
      </c>
      <c r="K81" s="440"/>
      <c r="L81" s="372"/>
    </row>
    <row r="82" spans="1:12" s="359" customFormat="1" x14ac:dyDescent="0.3">
      <c r="A82" s="381" t="s">
        <v>32</v>
      </c>
      <c r="B82" s="407">
        <v>0</v>
      </c>
      <c r="C82" s="407">
        <v>0</v>
      </c>
      <c r="D82" s="407">
        <v>0</v>
      </c>
      <c r="E82" s="407">
        <v>0</v>
      </c>
      <c r="F82" s="407">
        <v>0</v>
      </c>
      <c r="G82" s="407">
        <v>2</v>
      </c>
      <c r="H82" s="407">
        <v>4</v>
      </c>
      <c r="I82" s="408">
        <v>0</v>
      </c>
      <c r="J82" s="832">
        <f t="shared" si="7"/>
        <v>6</v>
      </c>
      <c r="K82" s="440"/>
      <c r="L82" s="372"/>
    </row>
    <row r="83" spans="1:12" s="359" customFormat="1" x14ac:dyDescent="0.3">
      <c r="A83" s="381" t="s">
        <v>33</v>
      </c>
      <c r="B83" s="407">
        <v>0</v>
      </c>
      <c r="C83" s="407">
        <v>0</v>
      </c>
      <c r="D83" s="407">
        <v>0</v>
      </c>
      <c r="E83" s="407">
        <v>0</v>
      </c>
      <c r="F83" s="407">
        <v>0</v>
      </c>
      <c r="G83" s="407">
        <v>0</v>
      </c>
      <c r="H83" s="407">
        <v>1</v>
      </c>
      <c r="I83" s="408">
        <v>0</v>
      </c>
      <c r="J83" s="832">
        <f t="shared" si="7"/>
        <v>1</v>
      </c>
      <c r="K83" s="440"/>
      <c r="L83" s="372"/>
    </row>
    <row r="84" spans="1:12" s="359" customFormat="1" x14ac:dyDescent="0.3">
      <c r="A84" s="381" t="s">
        <v>34</v>
      </c>
      <c r="B84" s="407">
        <v>10</v>
      </c>
      <c r="C84" s="407">
        <v>0</v>
      </c>
      <c r="D84" s="407">
        <v>0</v>
      </c>
      <c r="E84" s="407">
        <v>0</v>
      </c>
      <c r="F84" s="407">
        <v>6</v>
      </c>
      <c r="G84" s="407">
        <v>3</v>
      </c>
      <c r="H84" s="407">
        <v>3</v>
      </c>
      <c r="I84" s="408">
        <v>0</v>
      </c>
      <c r="J84" s="832">
        <f t="shared" si="7"/>
        <v>22</v>
      </c>
      <c r="K84" s="440"/>
      <c r="L84" s="372"/>
    </row>
    <row r="85" spans="1:12" s="359" customFormat="1" x14ac:dyDescent="0.3">
      <c r="A85" s="381" t="s">
        <v>35</v>
      </c>
      <c r="B85" s="407">
        <v>2</v>
      </c>
      <c r="C85" s="407">
        <v>2</v>
      </c>
      <c r="D85" s="407">
        <v>0</v>
      </c>
      <c r="E85" s="407">
        <v>0</v>
      </c>
      <c r="F85" s="407">
        <v>1</v>
      </c>
      <c r="G85" s="407">
        <v>3</v>
      </c>
      <c r="H85" s="407">
        <v>1</v>
      </c>
      <c r="I85" s="408">
        <v>2</v>
      </c>
      <c r="J85" s="832">
        <f t="shared" si="7"/>
        <v>11</v>
      </c>
      <c r="K85" s="440"/>
      <c r="L85" s="372"/>
    </row>
    <row r="86" spans="1:12" s="359" customFormat="1" x14ac:dyDescent="0.3">
      <c r="A86" s="381" t="s">
        <v>36</v>
      </c>
      <c r="B86" s="407">
        <v>5</v>
      </c>
      <c r="C86" s="407">
        <v>0</v>
      </c>
      <c r="D86" s="407">
        <v>0</v>
      </c>
      <c r="E86" s="407">
        <v>0</v>
      </c>
      <c r="F86" s="407">
        <v>1</v>
      </c>
      <c r="G86" s="407">
        <v>4</v>
      </c>
      <c r="H86" s="407">
        <v>8</v>
      </c>
      <c r="I86" s="408">
        <v>0</v>
      </c>
      <c r="J86" s="832">
        <f t="shared" si="7"/>
        <v>18</v>
      </c>
      <c r="K86" s="440"/>
      <c r="L86" s="372"/>
    </row>
    <row r="87" spans="1:12" s="359" customFormat="1" x14ac:dyDescent="0.3">
      <c r="A87" s="381" t="s">
        <v>37</v>
      </c>
      <c r="B87" s="407">
        <v>0</v>
      </c>
      <c r="C87" s="407">
        <v>0</v>
      </c>
      <c r="D87" s="407">
        <v>0</v>
      </c>
      <c r="E87" s="407">
        <v>0</v>
      </c>
      <c r="F87" s="407">
        <v>0</v>
      </c>
      <c r="G87" s="407">
        <v>1</v>
      </c>
      <c r="H87" s="407">
        <v>4</v>
      </c>
      <c r="I87" s="408">
        <v>0</v>
      </c>
      <c r="J87" s="832">
        <f t="shared" si="7"/>
        <v>5</v>
      </c>
      <c r="K87" s="440"/>
      <c r="L87" s="372"/>
    </row>
    <row r="88" spans="1:12" s="359" customFormat="1" x14ac:dyDescent="0.3">
      <c r="A88" s="381" t="s">
        <v>38</v>
      </c>
      <c r="B88" s="407">
        <v>1</v>
      </c>
      <c r="C88" s="407">
        <v>0</v>
      </c>
      <c r="D88" s="407">
        <v>0</v>
      </c>
      <c r="E88" s="407">
        <v>0</v>
      </c>
      <c r="F88" s="407">
        <v>0</v>
      </c>
      <c r="G88" s="407">
        <v>0</v>
      </c>
      <c r="H88" s="407">
        <v>1</v>
      </c>
      <c r="I88" s="408">
        <v>0</v>
      </c>
      <c r="J88" s="832">
        <f t="shared" si="7"/>
        <v>2</v>
      </c>
      <c r="K88" s="440"/>
      <c r="L88" s="372"/>
    </row>
    <row r="89" spans="1:12" s="359" customFormat="1" x14ac:dyDescent="0.3">
      <c r="A89" s="381" t="s">
        <v>39</v>
      </c>
      <c r="B89" s="407">
        <v>0</v>
      </c>
      <c r="C89" s="407">
        <v>1</v>
      </c>
      <c r="D89" s="407">
        <v>0</v>
      </c>
      <c r="E89" s="407">
        <v>0</v>
      </c>
      <c r="F89" s="407">
        <v>0</v>
      </c>
      <c r="G89" s="407">
        <v>0</v>
      </c>
      <c r="H89" s="407">
        <v>0</v>
      </c>
      <c r="I89" s="408">
        <v>0</v>
      </c>
      <c r="J89" s="832">
        <f t="shared" si="7"/>
        <v>1</v>
      </c>
      <c r="K89" s="440"/>
      <c r="L89" s="372"/>
    </row>
    <row r="90" spans="1:12" s="359" customFormat="1" x14ac:dyDescent="0.3">
      <c r="A90" s="409" t="s">
        <v>0</v>
      </c>
      <c r="B90" s="410">
        <f t="shared" ref="B90:I90" si="8">SUM(B73:B89)</f>
        <v>60</v>
      </c>
      <c r="C90" s="410">
        <f t="shared" si="8"/>
        <v>11</v>
      </c>
      <c r="D90" s="410">
        <f t="shared" si="8"/>
        <v>5</v>
      </c>
      <c r="E90" s="410">
        <f t="shared" si="8"/>
        <v>2</v>
      </c>
      <c r="F90" s="410">
        <f t="shared" si="8"/>
        <v>15</v>
      </c>
      <c r="G90" s="410">
        <f t="shared" si="8"/>
        <v>27</v>
      </c>
      <c r="H90" s="410">
        <f t="shared" si="8"/>
        <v>51</v>
      </c>
      <c r="I90" s="411">
        <f t="shared" si="8"/>
        <v>2</v>
      </c>
      <c r="J90" s="833">
        <f t="shared" si="7"/>
        <v>173</v>
      </c>
      <c r="K90" s="440"/>
      <c r="L90" s="410"/>
    </row>
    <row r="91" spans="1:12" s="359" customFormat="1" x14ac:dyDescent="0.3">
      <c r="A91" s="381" t="s">
        <v>1</v>
      </c>
      <c r="B91" s="386">
        <f>B90/J90</f>
        <v>0.34682080924855491</v>
      </c>
      <c r="C91" s="386">
        <f>C90/J90</f>
        <v>6.358381502890173E-2</v>
      </c>
      <c r="D91" s="386">
        <f>D90/J90</f>
        <v>2.8901734104046242E-2</v>
      </c>
      <c r="E91" s="386">
        <f>E90/J90</f>
        <v>1.1560693641618497E-2</v>
      </c>
      <c r="F91" s="386">
        <f>F90/J90</f>
        <v>8.6705202312138727E-2</v>
      </c>
      <c r="G91" s="386">
        <f>G90/J90</f>
        <v>0.15606936416184972</v>
      </c>
      <c r="H91" s="386">
        <f>H90/J90</f>
        <v>0.2947976878612717</v>
      </c>
      <c r="I91" s="785">
        <f>I90/J90</f>
        <v>1.1560693641618497E-2</v>
      </c>
      <c r="J91" s="786">
        <f t="shared" si="7"/>
        <v>0.99999999999999989</v>
      </c>
      <c r="K91" s="440"/>
    </row>
    <row r="92" spans="1:12" s="359" customFormat="1" x14ac:dyDescent="0.3">
      <c r="A92" s="834"/>
      <c r="B92" s="835"/>
      <c r="C92" s="835"/>
      <c r="D92" s="835"/>
      <c r="E92" s="835"/>
      <c r="F92" s="835"/>
      <c r="G92" s="835"/>
      <c r="H92" s="834"/>
      <c r="I92" s="834"/>
      <c r="J92" s="834"/>
      <c r="K92" s="440"/>
    </row>
    <row r="93" spans="1:12" s="359" customFormat="1" ht="18" x14ac:dyDescent="0.35">
      <c r="A93" s="1070" t="s">
        <v>186</v>
      </c>
      <c r="B93" s="1070"/>
      <c r="C93" s="1070"/>
      <c r="D93" s="1070"/>
      <c r="E93" s="1070"/>
      <c r="F93" s="1070"/>
      <c r="G93" s="1070"/>
      <c r="H93" s="1070"/>
      <c r="I93" s="1070"/>
      <c r="J93" s="1070"/>
    </row>
    <row r="94" spans="1:12" s="359" customFormat="1" x14ac:dyDescent="0.3">
      <c r="A94" s="412"/>
      <c r="B94" s="1074" t="s">
        <v>126</v>
      </c>
      <c r="C94" s="1075"/>
      <c r="D94" s="1075"/>
      <c r="E94" s="1065" t="s">
        <v>40</v>
      </c>
      <c r="F94" s="1064"/>
      <c r="G94" s="1064"/>
      <c r="H94" s="1064"/>
      <c r="I94" s="1076"/>
      <c r="J94" s="413"/>
    </row>
    <row r="95" spans="1:12" s="414" customFormat="1" ht="30" customHeight="1" x14ac:dyDescent="0.3">
      <c r="B95" s="415" t="s">
        <v>72</v>
      </c>
      <c r="C95" s="415" t="s">
        <v>127</v>
      </c>
      <c r="D95" s="416" t="s">
        <v>12</v>
      </c>
      <c r="E95" s="417" t="s">
        <v>72</v>
      </c>
      <c r="F95" s="415" t="s">
        <v>58</v>
      </c>
      <c r="G95" s="415" t="s">
        <v>128</v>
      </c>
      <c r="H95" s="418" t="s">
        <v>129</v>
      </c>
      <c r="I95" s="419" t="s">
        <v>12</v>
      </c>
      <c r="J95" s="420" t="s">
        <v>0</v>
      </c>
    </row>
    <row r="96" spans="1:12" s="359" customFormat="1" x14ac:dyDescent="0.3">
      <c r="A96" s="381" t="s">
        <v>23</v>
      </c>
      <c r="B96" s="364">
        <v>8</v>
      </c>
      <c r="C96" s="364">
        <v>5</v>
      </c>
      <c r="D96" s="408">
        <f>B96+C96</f>
        <v>13</v>
      </c>
      <c r="E96" s="421">
        <v>11</v>
      </c>
      <c r="F96" s="407">
        <v>3</v>
      </c>
      <c r="G96" s="407">
        <v>0</v>
      </c>
      <c r="H96" s="407">
        <v>8</v>
      </c>
      <c r="I96" s="422">
        <f>SUM(E96:H96)</f>
        <v>22</v>
      </c>
      <c r="J96" s="423">
        <f>SUM(D96, I96)</f>
        <v>35</v>
      </c>
    </row>
    <row r="97" spans="1:10" s="359" customFormat="1" x14ac:dyDescent="0.3">
      <c r="A97" s="381" t="s">
        <v>24</v>
      </c>
      <c r="B97" s="364">
        <v>4</v>
      </c>
      <c r="C97" s="364">
        <v>3</v>
      </c>
      <c r="D97" s="408">
        <f t="shared" ref="D97:D112" si="9">B97+C97</f>
        <v>7</v>
      </c>
      <c r="E97" s="421">
        <v>3</v>
      </c>
      <c r="F97" s="407">
        <v>0</v>
      </c>
      <c r="G97" s="407">
        <v>2</v>
      </c>
      <c r="H97" s="407">
        <v>3</v>
      </c>
      <c r="I97" s="422">
        <f t="shared" ref="I97:I112" si="10">SUM(E97:H97)</f>
        <v>8</v>
      </c>
      <c r="J97" s="423">
        <f t="shared" ref="J97:J113" si="11">SUM(D97, I97)</f>
        <v>15</v>
      </c>
    </row>
    <row r="98" spans="1:10" s="359" customFormat="1" x14ac:dyDescent="0.3">
      <c r="A98" s="381" t="s">
        <v>25</v>
      </c>
      <c r="B98" s="364">
        <v>2</v>
      </c>
      <c r="C98" s="364">
        <v>1</v>
      </c>
      <c r="D98" s="408">
        <f t="shared" si="9"/>
        <v>3</v>
      </c>
      <c r="E98" s="421">
        <v>2</v>
      </c>
      <c r="F98" s="407">
        <v>2</v>
      </c>
      <c r="G98" s="407">
        <v>0</v>
      </c>
      <c r="H98" s="407">
        <v>1</v>
      </c>
      <c r="I98" s="422">
        <f t="shared" si="10"/>
        <v>5</v>
      </c>
      <c r="J98" s="423">
        <f t="shared" si="11"/>
        <v>8</v>
      </c>
    </row>
    <row r="99" spans="1:10" s="359" customFormat="1" x14ac:dyDescent="0.3">
      <c r="A99" s="381" t="s">
        <v>26</v>
      </c>
      <c r="B99" s="364">
        <v>4</v>
      </c>
      <c r="C99" s="364">
        <v>4</v>
      </c>
      <c r="D99" s="408">
        <f t="shared" si="9"/>
        <v>8</v>
      </c>
      <c r="E99" s="421">
        <v>11</v>
      </c>
      <c r="F99" s="407">
        <v>8</v>
      </c>
      <c r="G99" s="407">
        <v>0</v>
      </c>
      <c r="H99" s="407">
        <v>9</v>
      </c>
      <c r="I99" s="422">
        <f t="shared" si="10"/>
        <v>28</v>
      </c>
      <c r="J99" s="423">
        <f t="shared" si="11"/>
        <v>36</v>
      </c>
    </row>
    <row r="100" spans="1:10" s="359" customFormat="1" x14ac:dyDescent="0.3">
      <c r="A100" s="381" t="s">
        <v>27</v>
      </c>
      <c r="B100" s="364">
        <v>12</v>
      </c>
      <c r="C100" s="364">
        <v>8</v>
      </c>
      <c r="D100" s="408">
        <f t="shared" si="9"/>
        <v>20</v>
      </c>
      <c r="E100" s="421">
        <v>21</v>
      </c>
      <c r="F100" s="407">
        <v>4</v>
      </c>
      <c r="G100" s="407">
        <v>4</v>
      </c>
      <c r="H100" s="407">
        <v>18</v>
      </c>
      <c r="I100" s="422">
        <f t="shared" si="10"/>
        <v>47</v>
      </c>
      <c r="J100" s="423">
        <f t="shared" si="11"/>
        <v>67</v>
      </c>
    </row>
    <row r="101" spans="1:10" s="359" customFormat="1" x14ac:dyDescent="0.3">
      <c r="A101" s="381" t="s">
        <v>28</v>
      </c>
      <c r="B101" s="364">
        <v>2</v>
      </c>
      <c r="C101" s="364">
        <v>1</v>
      </c>
      <c r="D101" s="408">
        <f t="shared" si="9"/>
        <v>3</v>
      </c>
      <c r="E101" s="421">
        <v>5</v>
      </c>
      <c r="F101" s="407">
        <v>3</v>
      </c>
      <c r="G101" s="407">
        <v>0</v>
      </c>
      <c r="H101" s="407">
        <v>5</v>
      </c>
      <c r="I101" s="422">
        <f t="shared" si="10"/>
        <v>13</v>
      </c>
      <c r="J101" s="423">
        <f t="shared" si="11"/>
        <v>16</v>
      </c>
    </row>
    <row r="102" spans="1:10" s="359" customFormat="1" x14ac:dyDescent="0.3">
      <c r="A102" s="381" t="s">
        <v>29</v>
      </c>
      <c r="B102" s="364">
        <v>4</v>
      </c>
      <c r="C102" s="364">
        <v>4</v>
      </c>
      <c r="D102" s="408">
        <f t="shared" si="9"/>
        <v>8</v>
      </c>
      <c r="E102" s="421">
        <v>5</v>
      </c>
      <c r="F102" s="407">
        <v>2</v>
      </c>
      <c r="G102" s="407">
        <v>4</v>
      </c>
      <c r="H102" s="407">
        <v>5</v>
      </c>
      <c r="I102" s="422">
        <f t="shared" si="10"/>
        <v>16</v>
      </c>
      <c r="J102" s="423">
        <f t="shared" si="11"/>
        <v>24</v>
      </c>
    </row>
    <row r="103" spans="1:10" s="359" customFormat="1" x14ac:dyDescent="0.3">
      <c r="A103" s="381" t="s">
        <v>30</v>
      </c>
      <c r="B103" s="364">
        <v>1</v>
      </c>
      <c r="C103" s="364">
        <v>1</v>
      </c>
      <c r="D103" s="408">
        <f t="shared" si="9"/>
        <v>2</v>
      </c>
      <c r="E103" s="421">
        <v>2</v>
      </c>
      <c r="F103" s="407">
        <v>0</v>
      </c>
      <c r="G103" s="407">
        <v>0</v>
      </c>
      <c r="H103" s="407">
        <v>2</v>
      </c>
      <c r="I103" s="422">
        <f t="shared" si="10"/>
        <v>4</v>
      </c>
      <c r="J103" s="423">
        <f t="shared" si="11"/>
        <v>6</v>
      </c>
    </row>
    <row r="104" spans="1:10" s="359" customFormat="1" x14ac:dyDescent="0.3">
      <c r="A104" s="381" t="s">
        <v>31</v>
      </c>
      <c r="B104" s="364">
        <v>17</v>
      </c>
      <c r="C104" s="364">
        <v>15</v>
      </c>
      <c r="D104" s="408">
        <f t="shared" si="9"/>
        <v>32</v>
      </c>
      <c r="E104" s="421">
        <v>7</v>
      </c>
      <c r="F104" s="407">
        <v>1</v>
      </c>
      <c r="G104" s="407">
        <v>0</v>
      </c>
      <c r="H104" s="407">
        <v>6</v>
      </c>
      <c r="I104" s="422">
        <f t="shared" si="10"/>
        <v>14</v>
      </c>
      <c r="J104" s="423">
        <f t="shared" si="11"/>
        <v>46</v>
      </c>
    </row>
    <row r="105" spans="1:10" s="359" customFormat="1" x14ac:dyDescent="0.3">
      <c r="A105" s="381" t="s">
        <v>32</v>
      </c>
      <c r="B105" s="364">
        <v>0</v>
      </c>
      <c r="C105" s="364">
        <v>0</v>
      </c>
      <c r="D105" s="408">
        <f t="shared" si="9"/>
        <v>0</v>
      </c>
      <c r="E105" s="421">
        <v>6</v>
      </c>
      <c r="F105" s="407">
        <v>2</v>
      </c>
      <c r="G105" s="407">
        <v>0</v>
      </c>
      <c r="H105" s="407">
        <v>5</v>
      </c>
      <c r="I105" s="422">
        <f t="shared" si="10"/>
        <v>13</v>
      </c>
      <c r="J105" s="423">
        <f t="shared" si="11"/>
        <v>13</v>
      </c>
    </row>
    <row r="106" spans="1:10" s="359" customFormat="1" x14ac:dyDescent="0.3">
      <c r="A106" s="381" t="s">
        <v>33</v>
      </c>
      <c r="B106" s="364">
        <v>0</v>
      </c>
      <c r="C106" s="364">
        <v>0</v>
      </c>
      <c r="D106" s="408">
        <f t="shared" si="9"/>
        <v>0</v>
      </c>
      <c r="E106" s="421">
        <v>1</v>
      </c>
      <c r="F106" s="407">
        <v>1</v>
      </c>
      <c r="G106" s="407">
        <v>1</v>
      </c>
      <c r="H106" s="407">
        <v>1</v>
      </c>
      <c r="I106" s="422">
        <f t="shared" si="10"/>
        <v>4</v>
      </c>
      <c r="J106" s="423">
        <f t="shared" si="11"/>
        <v>4</v>
      </c>
    </row>
    <row r="107" spans="1:10" s="359" customFormat="1" x14ac:dyDescent="0.3">
      <c r="A107" s="381" t="s">
        <v>34</v>
      </c>
      <c r="B107" s="364">
        <v>9</v>
      </c>
      <c r="C107" s="364">
        <v>4</v>
      </c>
      <c r="D107" s="408">
        <f t="shared" si="9"/>
        <v>13</v>
      </c>
      <c r="E107" s="421">
        <v>12</v>
      </c>
      <c r="F107" s="407">
        <v>2</v>
      </c>
      <c r="G107" s="407">
        <v>1</v>
      </c>
      <c r="H107" s="407">
        <v>9</v>
      </c>
      <c r="I107" s="422">
        <f t="shared" si="10"/>
        <v>24</v>
      </c>
      <c r="J107" s="423">
        <f t="shared" si="11"/>
        <v>37</v>
      </c>
    </row>
    <row r="108" spans="1:10" s="359" customFormat="1" x14ac:dyDescent="0.3">
      <c r="A108" s="381" t="s">
        <v>35</v>
      </c>
      <c r="B108" s="364">
        <v>4</v>
      </c>
      <c r="C108" s="364">
        <v>2</v>
      </c>
      <c r="D108" s="408">
        <f t="shared" si="9"/>
        <v>6</v>
      </c>
      <c r="E108" s="421">
        <v>7</v>
      </c>
      <c r="F108" s="407">
        <v>4</v>
      </c>
      <c r="G108" s="407">
        <v>2</v>
      </c>
      <c r="H108" s="407">
        <v>7</v>
      </c>
      <c r="I108" s="422">
        <f t="shared" si="10"/>
        <v>20</v>
      </c>
      <c r="J108" s="423">
        <f t="shared" si="11"/>
        <v>26</v>
      </c>
    </row>
    <row r="109" spans="1:10" s="359" customFormat="1" x14ac:dyDescent="0.3">
      <c r="A109" s="381" t="s">
        <v>36</v>
      </c>
      <c r="B109" s="364">
        <v>5</v>
      </c>
      <c r="C109" s="364">
        <v>5</v>
      </c>
      <c r="D109" s="408">
        <f t="shared" si="9"/>
        <v>10</v>
      </c>
      <c r="E109" s="421">
        <v>14</v>
      </c>
      <c r="F109" s="407">
        <v>6</v>
      </c>
      <c r="G109" s="407">
        <v>1</v>
      </c>
      <c r="H109" s="407">
        <v>10</v>
      </c>
      <c r="I109" s="422">
        <f t="shared" si="10"/>
        <v>31</v>
      </c>
      <c r="J109" s="423">
        <f t="shared" si="11"/>
        <v>41</v>
      </c>
    </row>
    <row r="110" spans="1:10" s="359" customFormat="1" x14ac:dyDescent="0.3">
      <c r="A110" s="381" t="s">
        <v>37</v>
      </c>
      <c r="B110" s="364">
        <v>0</v>
      </c>
      <c r="C110" s="364">
        <v>0</v>
      </c>
      <c r="D110" s="408">
        <f t="shared" si="9"/>
        <v>0</v>
      </c>
      <c r="E110" s="421">
        <v>4</v>
      </c>
      <c r="F110" s="407">
        <v>2</v>
      </c>
      <c r="G110" s="407">
        <v>1</v>
      </c>
      <c r="H110" s="407">
        <v>4</v>
      </c>
      <c r="I110" s="422">
        <f t="shared" si="10"/>
        <v>11</v>
      </c>
      <c r="J110" s="423">
        <f t="shared" si="11"/>
        <v>11</v>
      </c>
    </row>
    <row r="111" spans="1:10" s="359" customFormat="1" x14ac:dyDescent="0.3">
      <c r="A111" s="381" t="s">
        <v>38</v>
      </c>
      <c r="B111" s="364">
        <v>1</v>
      </c>
      <c r="C111" s="364">
        <v>1</v>
      </c>
      <c r="D111" s="408">
        <f t="shared" si="9"/>
        <v>2</v>
      </c>
      <c r="E111" s="421">
        <v>1</v>
      </c>
      <c r="F111" s="407">
        <v>1</v>
      </c>
      <c r="G111" s="407">
        <v>0</v>
      </c>
      <c r="H111" s="407">
        <v>1</v>
      </c>
      <c r="I111" s="422">
        <f t="shared" si="10"/>
        <v>3</v>
      </c>
      <c r="J111" s="423">
        <f t="shared" si="11"/>
        <v>5</v>
      </c>
    </row>
    <row r="112" spans="1:10" s="359" customFormat="1" x14ac:dyDescent="0.3">
      <c r="A112" s="381" t="s">
        <v>39</v>
      </c>
      <c r="B112" s="364">
        <v>0</v>
      </c>
      <c r="C112" s="364">
        <v>0</v>
      </c>
      <c r="D112" s="408">
        <f t="shared" si="9"/>
        <v>0</v>
      </c>
      <c r="E112" s="421">
        <v>0</v>
      </c>
      <c r="F112" s="407">
        <v>0</v>
      </c>
      <c r="G112" s="407">
        <v>1</v>
      </c>
      <c r="H112" s="407">
        <v>1</v>
      </c>
      <c r="I112" s="422">
        <f t="shared" si="10"/>
        <v>2</v>
      </c>
      <c r="J112" s="423">
        <f t="shared" si="11"/>
        <v>2</v>
      </c>
    </row>
    <row r="113" spans="1:10" s="359" customFormat="1" x14ac:dyDescent="0.3">
      <c r="A113" s="424" t="s">
        <v>0</v>
      </c>
      <c r="B113" s="369">
        <f>SUM(B96:B112)</f>
        <v>73</v>
      </c>
      <c r="C113" s="369">
        <f t="shared" ref="C113" si="12">SUM(C96:C112)</f>
        <v>54</v>
      </c>
      <c r="D113" s="411">
        <f>SUM(D96:D112)</f>
        <v>127</v>
      </c>
      <c r="E113" s="425">
        <f>SUM(E96:E112)</f>
        <v>112</v>
      </c>
      <c r="F113" s="369">
        <f>SUM(F96:F112)</f>
        <v>41</v>
      </c>
      <c r="G113" s="369">
        <f>SUM(G96:G112)</f>
        <v>17</v>
      </c>
      <c r="H113" s="369">
        <f>SUM(H96:H112)</f>
        <v>95</v>
      </c>
      <c r="I113" s="426">
        <f>SUM(E113:H113)</f>
        <v>265</v>
      </c>
      <c r="J113" s="427">
        <f t="shared" si="11"/>
        <v>392</v>
      </c>
    </row>
    <row r="114" spans="1:10" s="359" customFormat="1" x14ac:dyDescent="0.3">
      <c r="A114" s="381" t="s">
        <v>1</v>
      </c>
      <c r="B114" s="428">
        <f>B113/D113</f>
        <v>0.57480314960629919</v>
      </c>
      <c r="C114" s="428">
        <f>C113/D113</f>
        <v>0.42519685039370081</v>
      </c>
      <c r="D114" s="429">
        <f>SUM(B114:C114)</f>
        <v>1</v>
      </c>
      <c r="E114" s="430">
        <f>E113/I113</f>
        <v>0.42264150943396228</v>
      </c>
      <c r="F114" s="428">
        <f>F113/I113</f>
        <v>0.15471698113207547</v>
      </c>
      <c r="G114" s="428">
        <f>G113/I113</f>
        <v>6.4150943396226415E-2</v>
      </c>
      <c r="H114" s="428">
        <f>H113/I113</f>
        <v>0.35849056603773582</v>
      </c>
      <c r="I114" s="431">
        <f>SUM(E114:H114)</f>
        <v>1</v>
      </c>
      <c r="J114" s="432"/>
    </row>
    <row r="115" spans="1:10" s="359" customFormat="1" x14ac:dyDescent="0.3">
      <c r="B115" s="364"/>
      <c r="C115" s="364"/>
      <c r="D115" s="364"/>
      <c r="E115" s="364"/>
      <c r="F115" s="364"/>
      <c r="G115" s="364"/>
    </row>
    <row r="116" spans="1:10" s="359" customFormat="1" ht="18" x14ac:dyDescent="0.35">
      <c r="A116" s="1067" t="s">
        <v>187</v>
      </c>
      <c r="B116" s="1068"/>
      <c r="C116" s="1068"/>
      <c r="D116" s="1068"/>
      <c r="E116" s="1068"/>
      <c r="F116" s="1068"/>
      <c r="G116" s="1068"/>
      <c r="H116" s="1068"/>
      <c r="I116" s="433"/>
    </row>
    <row r="117" spans="1:10" s="359" customFormat="1" ht="18" x14ac:dyDescent="0.35">
      <c r="A117" s="434"/>
      <c r="B117" s="1063" t="s">
        <v>15</v>
      </c>
      <c r="C117" s="1064"/>
      <c r="D117" s="1064"/>
      <c r="E117" s="1065" t="s">
        <v>130</v>
      </c>
      <c r="F117" s="1064"/>
      <c r="G117" s="1066"/>
      <c r="H117" s="435"/>
      <c r="I117" s="436"/>
    </row>
    <row r="118" spans="1:10" s="393" customFormat="1" x14ac:dyDescent="0.3">
      <c r="B118" s="788" t="s">
        <v>72</v>
      </c>
      <c r="C118" s="788" t="s">
        <v>58</v>
      </c>
      <c r="D118" s="1022" t="s">
        <v>12</v>
      </c>
      <c r="E118" s="787" t="s">
        <v>131</v>
      </c>
      <c r="F118" s="788" t="s">
        <v>132</v>
      </c>
      <c r="G118" s="1023" t="s">
        <v>12</v>
      </c>
      <c r="H118" s="1001" t="s">
        <v>0</v>
      </c>
    </row>
    <row r="119" spans="1:10" s="359" customFormat="1" x14ac:dyDescent="0.3">
      <c r="A119" s="381" t="s">
        <v>23</v>
      </c>
      <c r="B119" s="407">
        <v>8</v>
      </c>
      <c r="C119" s="407">
        <v>4</v>
      </c>
      <c r="D119" s="408">
        <f>B119+C119</f>
        <v>12</v>
      </c>
      <c r="E119" s="437">
        <v>5</v>
      </c>
      <c r="F119" s="407">
        <v>1</v>
      </c>
      <c r="G119" s="452">
        <f t="shared" ref="G119:G135" si="13">SUM(E119:F119)</f>
        <v>6</v>
      </c>
      <c r="H119" s="423">
        <f t="shared" ref="H119:H136" si="14">D119+G119</f>
        <v>18</v>
      </c>
    </row>
    <row r="120" spans="1:10" s="359" customFormat="1" x14ac:dyDescent="0.3">
      <c r="A120" s="381" t="s">
        <v>24</v>
      </c>
      <c r="B120" s="407">
        <v>2</v>
      </c>
      <c r="C120" s="407">
        <v>1</v>
      </c>
      <c r="D120" s="408">
        <f t="shared" ref="D120:D135" si="15">B120+C120</f>
        <v>3</v>
      </c>
      <c r="E120" s="437">
        <v>0</v>
      </c>
      <c r="F120" s="407">
        <v>1</v>
      </c>
      <c r="G120" s="452">
        <f t="shared" si="13"/>
        <v>1</v>
      </c>
      <c r="H120" s="423">
        <f t="shared" si="14"/>
        <v>4</v>
      </c>
    </row>
    <row r="121" spans="1:10" s="359" customFormat="1" x14ac:dyDescent="0.3">
      <c r="A121" s="381" t="s">
        <v>25</v>
      </c>
      <c r="B121" s="407">
        <v>2</v>
      </c>
      <c r="C121" s="407">
        <v>0</v>
      </c>
      <c r="D121" s="408">
        <f t="shared" si="15"/>
        <v>2</v>
      </c>
      <c r="E121" s="437">
        <v>0</v>
      </c>
      <c r="F121" s="407">
        <v>1</v>
      </c>
      <c r="G121" s="452">
        <f t="shared" si="13"/>
        <v>1</v>
      </c>
      <c r="H121" s="423">
        <f t="shared" si="14"/>
        <v>3</v>
      </c>
    </row>
    <row r="122" spans="1:10" s="359" customFormat="1" x14ac:dyDescent="0.3">
      <c r="A122" s="381" t="s">
        <v>26</v>
      </c>
      <c r="B122" s="407">
        <v>10</v>
      </c>
      <c r="C122" s="407">
        <v>2</v>
      </c>
      <c r="D122" s="408">
        <f t="shared" si="15"/>
        <v>12</v>
      </c>
      <c r="E122" s="437">
        <v>8</v>
      </c>
      <c r="F122" s="407">
        <v>6</v>
      </c>
      <c r="G122" s="452">
        <f t="shared" si="13"/>
        <v>14</v>
      </c>
      <c r="H122" s="423">
        <f t="shared" si="14"/>
        <v>26</v>
      </c>
    </row>
    <row r="123" spans="1:10" s="359" customFormat="1" x14ac:dyDescent="0.3">
      <c r="A123" s="381" t="s">
        <v>27</v>
      </c>
      <c r="B123" s="407">
        <v>13</v>
      </c>
      <c r="C123" s="407">
        <v>3</v>
      </c>
      <c r="D123" s="408">
        <f t="shared" si="15"/>
        <v>16</v>
      </c>
      <c r="E123" s="437">
        <v>4</v>
      </c>
      <c r="F123" s="407">
        <v>5</v>
      </c>
      <c r="G123" s="452">
        <f t="shared" si="13"/>
        <v>9</v>
      </c>
      <c r="H123" s="423">
        <f t="shared" si="14"/>
        <v>25</v>
      </c>
    </row>
    <row r="124" spans="1:10" s="359" customFormat="1" x14ac:dyDescent="0.3">
      <c r="A124" s="381" t="s">
        <v>28</v>
      </c>
      <c r="B124" s="407">
        <v>4</v>
      </c>
      <c r="C124" s="407">
        <v>0</v>
      </c>
      <c r="D124" s="408">
        <f t="shared" si="15"/>
        <v>4</v>
      </c>
      <c r="E124" s="437">
        <v>3</v>
      </c>
      <c r="F124" s="407">
        <v>2</v>
      </c>
      <c r="G124" s="452">
        <f t="shared" si="13"/>
        <v>5</v>
      </c>
      <c r="H124" s="423">
        <f t="shared" si="14"/>
        <v>9</v>
      </c>
    </row>
    <row r="125" spans="1:10" s="359" customFormat="1" x14ac:dyDescent="0.3">
      <c r="A125" s="381" t="s">
        <v>29</v>
      </c>
      <c r="B125" s="407">
        <v>3</v>
      </c>
      <c r="C125" s="407">
        <v>0</v>
      </c>
      <c r="D125" s="408">
        <f t="shared" si="15"/>
        <v>3</v>
      </c>
      <c r="E125" s="437">
        <v>0</v>
      </c>
      <c r="F125" s="407">
        <v>1</v>
      </c>
      <c r="G125" s="452">
        <f t="shared" si="13"/>
        <v>1</v>
      </c>
      <c r="H125" s="423">
        <f t="shared" si="14"/>
        <v>4</v>
      </c>
    </row>
    <row r="126" spans="1:10" s="359" customFormat="1" x14ac:dyDescent="0.3">
      <c r="A126" s="381" t="s">
        <v>30</v>
      </c>
      <c r="B126" s="407">
        <v>2</v>
      </c>
      <c r="C126" s="407">
        <v>2</v>
      </c>
      <c r="D126" s="408">
        <f t="shared" si="15"/>
        <v>4</v>
      </c>
      <c r="E126" s="437">
        <v>1</v>
      </c>
      <c r="F126" s="407">
        <v>1</v>
      </c>
      <c r="G126" s="452">
        <f t="shared" si="13"/>
        <v>2</v>
      </c>
      <c r="H126" s="423">
        <f t="shared" si="14"/>
        <v>6</v>
      </c>
    </row>
    <row r="127" spans="1:10" s="359" customFormat="1" x14ac:dyDescent="0.3">
      <c r="A127" s="381" t="s">
        <v>31</v>
      </c>
      <c r="B127" s="407">
        <v>5</v>
      </c>
      <c r="C127" s="407">
        <v>0</v>
      </c>
      <c r="D127" s="408">
        <f t="shared" si="15"/>
        <v>5</v>
      </c>
      <c r="E127" s="437">
        <v>2</v>
      </c>
      <c r="F127" s="407">
        <v>2</v>
      </c>
      <c r="G127" s="452">
        <f t="shared" si="13"/>
        <v>4</v>
      </c>
      <c r="H127" s="423">
        <f t="shared" si="14"/>
        <v>9</v>
      </c>
    </row>
    <row r="128" spans="1:10" s="359" customFormat="1" x14ac:dyDescent="0.3">
      <c r="A128" s="381" t="s">
        <v>32</v>
      </c>
      <c r="B128" s="407">
        <v>5</v>
      </c>
      <c r="C128" s="407">
        <v>1</v>
      </c>
      <c r="D128" s="408">
        <f t="shared" si="15"/>
        <v>6</v>
      </c>
      <c r="E128" s="437">
        <v>3</v>
      </c>
      <c r="F128" s="407">
        <v>3</v>
      </c>
      <c r="G128" s="452">
        <f t="shared" si="13"/>
        <v>6</v>
      </c>
      <c r="H128" s="423">
        <f t="shared" si="14"/>
        <v>12</v>
      </c>
    </row>
    <row r="129" spans="1:8" s="359" customFormat="1" x14ac:dyDescent="0.3">
      <c r="A129" s="381" t="s">
        <v>33</v>
      </c>
      <c r="B129" s="407">
        <v>1</v>
      </c>
      <c r="C129" s="407">
        <v>0</v>
      </c>
      <c r="D129" s="408">
        <f t="shared" si="15"/>
        <v>1</v>
      </c>
      <c r="E129" s="437">
        <v>1</v>
      </c>
      <c r="F129" s="407">
        <v>1</v>
      </c>
      <c r="G129" s="452">
        <f t="shared" si="13"/>
        <v>2</v>
      </c>
      <c r="H129" s="423">
        <f t="shared" si="14"/>
        <v>3</v>
      </c>
    </row>
    <row r="130" spans="1:8" s="359" customFormat="1" x14ac:dyDescent="0.3">
      <c r="A130" s="381" t="s">
        <v>34</v>
      </c>
      <c r="B130" s="407">
        <v>4</v>
      </c>
      <c r="C130" s="407">
        <v>0</v>
      </c>
      <c r="D130" s="408">
        <f t="shared" si="15"/>
        <v>4</v>
      </c>
      <c r="E130" s="437">
        <v>2</v>
      </c>
      <c r="F130" s="407">
        <v>3</v>
      </c>
      <c r="G130" s="452">
        <f t="shared" si="13"/>
        <v>5</v>
      </c>
      <c r="H130" s="423">
        <f t="shared" si="14"/>
        <v>9</v>
      </c>
    </row>
    <row r="131" spans="1:8" s="359" customFormat="1" x14ac:dyDescent="0.3">
      <c r="A131" s="381" t="s">
        <v>35</v>
      </c>
      <c r="B131" s="407">
        <v>7</v>
      </c>
      <c r="C131" s="407">
        <v>3</v>
      </c>
      <c r="D131" s="408">
        <f t="shared" si="15"/>
        <v>10</v>
      </c>
      <c r="E131" s="437">
        <v>3</v>
      </c>
      <c r="F131" s="407">
        <v>3</v>
      </c>
      <c r="G131" s="452">
        <f t="shared" si="13"/>
        <v>6</v>
      </c>
      <c r="H131" s="423">
        <f t="shared" si="14"/>
        <v>16</v>
      </c>
    </row>
    <row r="132" spans="1:8" s="359" customFormat="1" x14ac:dyDescent="0.3">
      <c r="A132" s="381" t="s">
        <v>36</v>
      </c>
      <c r="B132" s="407">
        <v>12</v>
      </c>
      <c r="C132" s="407">
        <v>1</v>
      </c>
      <c r="D132" s="408">
        <f t="shared" si="15"/>
        <v>13</v>
      </c>
      <c r="E132" s="437">
        <v>7</v>
      </c>
      <c r="F132" s="407">
        <v>5</v>
      </c>
      <c r="G132" s="452">
        <f t="shared" si="13"/>
        <v>12</v>
      </c>
      <c r="H132" s="423">
        <f t="shared" si="14"/>
        <v>25</v>
      </c>
    </row>
    <row r="133" spans="1:8" s="359" customFormat="1" x14ac:dyDescent="0.3">
      <c r="A133" s="381" t="s">
        <v>37</v>
      </c>
      <c r="B133" s="407">
        <v>5</v>
      </c>
      <c r="C133" s="407">
        <v>2</v>
      </c>
      <c r="D133" s="408">
        <f t="shared" si="15"/>
        <v>7</v>
      </c>
      <c r="E133" s="437">
        <v>2</v>
      </c>
      <c r="F133" s="407">
        <v>3</v>
      </c>
      <c r="G133" s="452">
        <f t="shared" si="13"/>
        <v>5</v>
      </c>
      <c r="H133" s="423">
        <f t="shared" si="14"/>
        <v>12</v>
      </c>
    </row>
    <row r="134" spans="1:8" s="359" customFormat="1" x14ac:dyDescent="0.3">
      <c r="A134" s="381" t="s">
        <v>38</v>
      </c>
      <c r="B134" s="407">
        <v>1</v>
      </c>
      <c r="C134" s="407">
        <v>0</v>
      </c>
      <c r="D134" s="408">
        <f t="shared" si="15"/>
        <v>1</v>
      </c>
      <c r="E134" s="437">
        <v>1</v>
      </c>
      <c r="F134" s="407">
        <v>1</v>
      </c>
      <c r="G134" s="452">
        <f t="shared" si="13"/>
        <v>2</v>
      </c>
      <c r="H134" s="423">
        <f t="shared" si="14"/>
        <v>3</v>
      </c>
    </row>
    <row r="135" spans="1:8" s="359" customFormat="1" x14ac:dyDescent="0.3">
      <c r="A135" s="381" t="s">
        <v>39</v>
      </c>
      <c r="B135" s="407">
        <v>1</v>
      </c>
      <c r="C135" s="407">
        <v>0</v>
      </c>
      <c r="D135" s="408">
        <f t="shared" si="15"/>
        <v>1</v>
      </c>
      <c r="E135" s="437">
        <v>0</v>
      </c>
      <c r="F135" s="407">
        <v>0</v>
      </c>
      <c r="G135" s="452">
        <f t="shared" si="13"/>
        <v>0</v>
      </c>
      <c r="H135" s="423">
        <f t="shared" si="14"/>
        <v>1</v>
      </c>
    </row>
    <row r="136" spans="1:8" s="359" customFormat="1" x14ac:dyDescent="0.3">
      <c r="A136" s="424" t="s">
        <v>0</v>
      </c>
      <c r="B136" s="410">
        <f>SUM(B119:B135)</f>
        <v>85</v>
      </c>
      <c r="C136" s="410">
        <f t="shared" ref="C136:D136" si="16">SUM(C119:C135)</f>
        <v>19</v>
      </c>
      <c r="D136" s="411">
        <f t="shared" si="16"/>
        <v>104</v>
      </c>
      <c r="E136" s="438">
        <f>SUM(E119:E135)</f>
        <v>42</v>
      </c>
      <c r="F136" s="410">
        <f>SUM(F119:F135)</f>
        <v>39</v>
      </c>
      <c r="G136" s="453">
        <f>SUM(E135:F136)</f>
        <v>81</v>
      </c>
      <c r="H136" s="427">
        <f t="shared" si="14"/>
        <v>185</v>
      </c>
    </row>
    <row r="137" spans="1:8" s="359" customFormat="1" x14ac:dyDescent="0.3">
      <c r="A137" s="381" t="s">
        <v>1</v>
      </c>
      <c r="B137" s="428">
        <f>B136/D136</f>
        <v>0.81730769230769229</v>
      </c>
      <c r="C137" s="386">
        <f>C136/D136</f>
        <v>0.18269230769230768</v>
      </c>
      <c r="D137" s="429">
        <f>SUM(B137:C137)</f>
        <v>1</v>
      </c>
      <c r="E137" s="439">
        <f>E136/G136</f>
        <v>0.51851851851851849</v>
      </c>
      <c r="F137" s="386">
        <f>F136/G136</f>
        <v>0.48148148148148145</v>
      </c>
      <c r="G137" s="688">
        <f>SUM(E137:F137)</f>
        <v>1</v>
      </c>
      <c r="H137" s="440"/>
    </row>
    <row r="138" spans="1:8" s="359" customFormat="1" x14ac:dyDescent="0.3">
      <c r="A138" s="359" t="s">
        <v>188</v>
      </c>
      <c r="B138" s="364"/>
      <c r="C138" s="364"/>
      <c r="D138" s="364"/>
      <c r="E138" s="364"/>
      <c r="F138" s="364"/>
      <c r="G138" s="364"/>
    </row>
    <row r="139" spans="1:8" s="359" customFormat="1" x14ac:dyDescent="0.3">
      <c r="B139" s="364"/>
      <c r="C139" s="364"/>
      <c r="D139" s="364"/>
      <c r="E139" s="364"/>
      <c r="F139" s="364"/>
      <c r="G139" s="364"/>
    </row>
  </sheetData>
  <mergeCells count="11">
    <mergeCell ref="A25:G25"/>
    <mergeCell ref="A1:E1"/>
    <mergeCell ref="A2:E2"/>
    <mergeCell ref="B117:D117"/>
    <mergeCell ref="E117:G117"/>
    <mergeCell ref="A116:H116"/>
    <mergeCell ref="A47:F47"/>
    <mergeCell ref="A93:J93"/>
    <mergeCell ref="A71:J71"/>
    <mergeCell ref="B94:D94"/>
    <mergeCell ref="E94:I94"/>
  </mergeCells>
  <phoneticPr fontId="1" type="noConversion"/>
  <printOptions horizontalCentered="1"/>
  <pageMargins left="0.75" right="0.75" top="1.25" bottom="0.75" header="0.5" footer="0.5"/>
  <pageSetup scale="61" orientation="landscape" r:id="rId1"/>
  <headerFooter alignWithMargins="0">
    <oddHeader>&amp;C&amp;"Microsoft Sans Serif,Bold"&amp;14&amp;K0A4610SREB Council on Collegiate Education for Nursing
2012 Annual Survey Results
Demographics</oddHeader>
    <oddFooter>&amp;C&amp;"Microsoft Sans Serif,Bold"&amp;12&amp;K0A4610Page &amp;P</oddFooter>
  </headerFooter>
  <rowBreaks count="2" manualBreakCount="2">
    <brk id="46" max="9" man="1"/>
    <brk id="9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Q373"/>
  <sheetViews>
    <sheetView zoomScaleNormal="100" workbookViewId="0">
      <selection activeCell="A24" sqref="A24"/>
    </sheetView>
  </sheetViews>
  <sheetFormatPr defaultColWidth="9.109375" defaultRowHeight="15.6" x14ac:dyDescent="0.3"/>
  <cols>
    <col min="1" max="1" width="31.109375" style="60" customWidth="1"/>
    <col min="2" max="2" width="21.109375" style="60" customWidth="1"/>
    <col min="3" max="3" width="22" style="344" customWidth="1"/>
    <col min="4" max="4" width="12.6640625" style="60" customWidth="1"/>
    <col min="5" max="5" width="12.44140625" style="60" customWidth="1"/>
    <col min="6" max="6" width="13.33203125" style="60" customWidth="1"/>
    <col min="7" max="7" width="17.5546875" style="60" customWidth="1"/>
    <col min="8" max="8" width="15.33203125" style="60" customWidth="1"/>
    <col min="9" max="9" width="11.88671875" style="60" customWidth="1"/>
    <col min="10" max="10" width="13.109375" style="60" customWidth="1"/>
    <col min="11" max="11" width="28.44140625" style="60" customWidth="1"/>
    <col min="12" max="12" width="20.6640625" style="60" customWidth="1"/>
    <col min="13" max="16384" width="9.109375" style="60"/>
  </cols>
  <sheetData>
    <row r="1" spans="1:6" ht="19.8" x14ac:dyDescent="0.35">
      <c r="A1" s="1077" t="s">
        <v>150</v>
      </c>
      <c r="B1" s="1078"/>
      <c r="C1" s="1078"/>
      <c r="D1" s="1220"/>
      <c r="E1" s="1220"/>
      <c r="F1" s="332"/>
    </row>
    <row r="2" spans="1:6" ht="18" x14ac:dyDescent="0.35">
      <c r="A2" s="838"/>
      <c r="B2" s="1218" t="s">
        <v>262</v>
      </c>
      <c r="C2" s="1219"/>
      <c r="D2" s="1220"/>
      <c r="E2" s="1220"/>
      <c r="F2" s="332"/>
    </row>
    <row r="3" spans="1:6" x14ac:dyDescent="0.3">
      <c r="A3" s="564"/>
      <c r="B3" s="991" t="s">
        <v>263</v>
      </c>
      <c r="C3" s="1229" t="s">
        <v>266</v>
      </c>
      <c r="E3" s="357"/>
    </row>
    <row r="4" spans="1:6" x14ac:dyDescent="0.3">
      <c r="A4" s="565" t="s">
        <v>23</v>
      </c>
      <c r="B4" s="569">
        <v>83</v>
      </c>
      <c r="C4" s="992">
        <v>476</v>
      </c>
      <c r="E4" s="334"/>
    </row>
    <row r="5" spans="1:6" x14ac:dyDescent="0.3">
      <c r="A5" s="565" t="s">
        <v>24</v>
      </c>
      <c r="B5" s="569">
        <v>8</v>
      </c>
      <c r="C5" s="992">
        <v>220</v>
      </c>
      <c r="E5" s="358"/>
    </row>
    <row r="6" spans="1:6" x14ac:dyDescent="0.3">
      <c r="A6" s="565" t="s">
        <v>25</v>
      </c>
      <c r="B6" s="569">
        <v>0</v>
      </c>
      <c r="C6" s="567">
        <v>96</v>
      </c>
      <c r="E6" s="334"/>
    </row>
    <row r="7" spans="1:6" x14ac:dyDescent="0.3">
      <c r="A7" s="565" t="s">
        <v>26</v>
      </c>
      <c r="B7" s="569">
        <v>14</v>
      </c>
      <c r="C7" s="567">
        <v>762</v>
      </c>
      <c r="E7" s="358"/>
    </row>
    <row r="8" spans="1:6" x14ac:dyDescent="0.3">
      <c r="A8" s="565" t="s">
        <v>27</v>
      </c>
      <c r="B8" s="569">
        <v>367</v>
      </c>
      <c r="C8" s="992">
        <v>2300</v>
      </c>
      <c r="E8" s="358"/>
    </row>
    <row r="9" spans="1:6" x14ac:dyDescent="0.3">
      <c r="A9" s="565" t="s">
        <v>28</v>
      </c>
      <c r="B9" s="569">
        <v>5</v>
      </c>
      <c r="C9" s="992">
        <v>115</v>
      </c>
      <c r="E9" s="334"/>
    </row>
    <row r="10" spans="1:6" x14ac:dyDescent="0.3">
      <c r="A10" s="565" t="s">
        <v>29</v>
      </c>
      <c r="B10" s="569">
        <v>202</v>
      </c>
      <c r="C10" s="992">
        <v>462</v>
      </c>
      <c r="E10" s="358"/>
    </row>
    <row r="11" spans="1:6" x14ac:dyDescent="0.3">
      <c r="A11" s="565" t="s">
        <v>30</v>
      </c>
      <c r="B11" s="569">
        <v>104</v>
      </c>
      <c r="C11" s="992">
        <v>12</v>
      </c>
      <c r="E11" s="358"/>
    </row>
    <row r="12" spans="1:6" x14ac:dyDescent="0.3">
      <c r="A12" s="565" t="s">
        <v>31</v>
      </c>
      <c r="B12" s="569">
        <v>917</v>
      </c>
      <c r="C12" s="992">
        <v>1864</v>
      </c>
      <c r="E12" s="358"/>
    </row>
    <row r="13" spans="1:6" x14ac:dyDescent="0.3">
      <c r="A13" s="565" t="s">
        <v>32</v>
      </c>
      <c r="B13" s="569">
        <v>0</v>
      </c>
      <c r="C13" s="567">
        <v>0</v>
      </c>
      <c r="E13" s="358"/>
    </row>
    <row r="14" spans="1:6" x14ac:dyDescent="0.3">
      <c r="A14" s="565" t="s">
        <v>33</v>
      </c>
      <c r="B14" s="569">
        <v>0</v>
      </c>
      <c r="C14" s="566">
        <v>0</v>
      </c>
      <c r="E14" s="334"/>
    </row>
    <row r="15" spans="1:6" x14ac:dyDescent="0.3">
      <c r="A15" s="565" t="s">
        <v>34</v>
      </c>
      <c r="B15" s="569">
        <v>429</v>
      </c>
      <c r="C15" s="992">
        <v>985</v>
      </c>
      <c r="E15" s="334"/>
    </row>
    <row r="16" spans="1:6" x14ac:dyDescent="0.3">
      <c r="A16" s="565" t="s">
        <v>35</v>
      </c>
      <c r="B16" s="569">
        <v>10</v>
      </c>
      <c r="C16" s="992">
        <v>268</v>
      </c>
      <c r="E16" s="358"/>
    </row>
    <row r="17" spans="1:11" x14ac:dyDescent="0.3">
      <c r="A17" s="565" t="s">
        <v>36</v>
      </c>
      <c r="B17" s="569">
        <v>249</v>
      </c>
      <c r="C17" s="992">
        <v>604</v>
      </c>
      <c r="E17" s="358"/>
    </row>
    <row r="18" spans="1:11" x14ac:dyDescent="0.3">
      <c r="A18" s="565" t="s">
        <v>37</v>
      </c>
      <c r="B18" s="569">
        <v>0</v>
      </c>
      <c r="C18" s="992">
        <v>0</v>
      </c>
      <c r="E18" s="358"/>
    </row>
    <row r="19" spans="1:11" x14ac:dyDescent="0.3">
      <c r="A19" s="565" t="s">
        <v>38</v>
      </c>
      <c r="B19" s="569">
        <v>0</v>
      </c>
      <c r="C19" s="992">
        <v>108</v>
      </c>
      <c r="E19" s="358"/>
    </row>
    <row r="20" spans="1:11" x14ac:dyDescent="0.3">
      <c r="A20" s="565" t="s">
        <v>39</v>
      </c>
      <c r="B20" s="569">
        <v>0</v>
      </c>
      <c r="C20" s="566">
        <v>0</v>
      </c>
      <c r="E20" s="334"/>
    </row>
    <row r="21" spans="1:11" x14ac:dyDescent="0.3">
      <c r="A21" s="565" t="s">
        <v>0</v>
      </c>
      <c r="B21" s="1221">
        <f>SUM(B4:B20)</f>
        <v>2388</v>
      </c>
      <c r="C21" s="567">
        <f>SUM(C4:C20)</f>
        <v>8272</v>
      </c>
      <c r="E21" s="1222"/>
      <c r="F21" s="72"/>
      <c r="G21" s="72"/>
      <c r="H21" s="72"/>
    </row>
    <row r="22" spans="1:11" x14ac:dyDescent="0.3">
      <c r="A22" s="565" t="s">
        <v>71</v>
      </c>
      <c r="B22" s="570">
        <v>33</v>
      </c>
      <c r="C22" s="568">
        <v>64</v>
      </c>
      <c r="E22" s="336"/>
      <c r="F22" s="72"/>
      <c r="G22" s="72"/>
      <c r="H22" s="72"/>
    </row>
    <row r="23" spans="1:11" ht="17.399999999999999" x14ac:dyDescent="0.3">
      <c r="A23" s="789" t="s">
        <v>267</v>
      </c>
      <c r="B23" s="790"/>
      <c r="C23" s="790"/>
      <c r="D23" s="790"/>
      <c r="E23" s="790"/>
      <c r="F23" s="790"/>
      <c r="G23" s="790"/>
      <c r="H23" s="790"/>
      <c r="I23" s="790"/>
      <c r="J23" s="790"/>
      <c r="K23" s="791"/>
    </row>
    <row r="24" spans="1:11" x14ac:dyDescent="0.3">
      <c r="A24" s="789"/>
      <c r="B24" s="66"/>
      <c r="C24" s="66"/>
      <c r="D24" s="338"/>
      <c r="E24" s="338"/>
      <c r="F24" s="338"/>
      <c r="G24" s="338"/>
      <c r="H24" s="338"/>
    </row>
    <row r="25" spans="1:11" ht="18" x14ac:dyDescent="0.35">
      <c r="A25" s="1080" t="s">
        <v>171</v>
      </c>
      <c r="B25" s="1081"/>
      <c r="C25" s="1081"/>
      <c r="D25" s="1081"/>
      <c r="E25" s="1081"/>
      <c r="F25" s="1081"/>
      <c r="G25" s="1082"/>
      <c r="H25" s="339"/>
      <c r="I25" s="339"/>
      <c r="J25" s="339"/>
      <c r="K25" s="339"/>
    </row>
    <row r="26" spans="1:11" ht="18" x14ac:dyDescent="0.35">
      <c r="A26" s="340"/>
      <c r="B26" s="1083" t="s">
        <v>92</v>
      </c>
      <c r="C26" s="1084"/>
      <c r="D26" s="1084"/>
      <c r="E26" s="1085" t="s">
        <v>53</v>
      </c>
      <c r="F26" s="1084"/>
      <c r="G26" s="1086"/>
      <c r="H26" s="339"/>
      <c r="I26" s="339"/>
      <c r="J26" s="339"/>
      <c r="K26" s="339"/>
    </row>
    <row r="27" spans="1:11" s="330" customFormat="1" ht="15.75" customHeight="1" x14ac:dyDescent="0.3">
      <c r="A27" s="341"/>
      <c r="B27" s="443" t="s">
        <v>192</v>
      </c>
      <c r="C27" s="444" t="s">
        <v>193</v>
      </c>
      <c r="D27" s="445" t="s">
        <v>0</v>
      </c>
      <c r="E27" s="441" t="s">
        <v>142</v>
      </c>
      <c r="F27" s="442" t="s">
        <v>98</v>
      </c>
      <c r="G27" s="442" t="s">
        <v>0</v>
      </c>
    </row>
    <row r="28" spans="1:11" x14ac:dyDescent="0.3">
      <c r="A28" s="66" t="s">
        <v>23</v>
      </c>
      <c r="B28" s="72">
        <v>793</v>
      </c>
      <c r="C28" s="72">
        <v>780</v>
      </c>
      <c r="D28" s="533">
        <f>B28+C28</f>
        <v>1573</v>
      </c>
      <c r="E28" s="343">
        <v>70</v>
      </c>
      <c r="F28" s="72">
        <v>0</v>
      </c>
      <c r="G28" s="72">
        <f t="shared" ref="G28:G33" si="0">E28+F28</f>
        <v>70</v>
      </c>
    </row>
    <row r="29" spans="1:11" x14ac:dyDescent="0.3">
      <c r="A29" s="66" t="s">
        <v>24</v>
      </c>
      <c r="B29" s="72">
        <v>395</v>
      </c>
      <c r="C29" s="72">
        <v>104</v>
      </c>
      <c r="D29" s="533">
        <f>B29+C29</f>
        <v>499</v>
      </c>
      <c r="E29" s="343">
        <v>37</v>
      </c>
      <c r="F29" s="72">
        <v>0</v>
      </c>
      <c r="G29" s="72">
        <f t="shared" si="0"/>
        <v>37</v>
      </c>
    </row>
    <row r="30" spans="1:11" x14ac:dyDescent="0.3">
      <c r="A30" s="66" t="s">
        <v>25</v>
      </c>
      <c r="B30" s="72">
        <v>430</v>
      </c>
      <c r="C30" s="994">
        <v>199</v>
      </c>
      <c r="D30" s="533">
        <f t="shared" ref="D30:D45" si="1">B30+C30</f>
        <v>629</v>
      </c>
      <c r="E30" s="343">
        <v>12</v>
      </c>
      <c r="F30" s="72">
        <v>0</v>
      </c>
      <c r="G30" s="72">
        <f t="shared" si="0"/>
        <v>12</v>
      </c>
    </row>
    <row r="31" spans="1:11" x14ac:dyDescent="0.3">
      <c r="A31" s="66" t="s">
        <v>26</v>
      </c>
      <c r="B31" s="72">
        <v>1379</v>
      </c>
      <c r="C31" s="994">
        <v>94</v>
      </c>
      <c r="D31" s="533">
        <f t="shared" si="1"/>
        <v>1473</v>
      </c>
      <c r="E31" s="343">
        <v>103</v>
      </c>
      <c r="F31" s="72">
        <v>0</v>
      </c>
      <c r="G31" s="72">
        <f t="shared" si="0"/>
        <v>103</v>
      </c>
    </row>
    <row r="32" spans="1:11" x14ac:dyDescent="0.3">
      <c r="A32" s="66" t="s">
        <v>27</v>
      </c>
      <c r="B32" s="72">
        <v>1962</v>
      </c>
      <c r="C32" s="994">
        <v>709</v>
      </c>
      <c r="D32" s="533">
        <f t="shared" si="1"/>
        <v>2671</v>
      </c>
      <c r="E32" s="343">
        <v>149</v>
      </c>
      <c r="F32" s="72">
        <v>0</v>
      </c>
      <c r="G32" s="72">
        <f t="shared" si="0"/>
        <v>149</v>
      </c>
    </row>
    <row r="33" spans="1:8" x14ac:dyDescent="0.3">
      <c r="A33" s="66" t="s">
        <v>28</v>
      </c>
      <c r="B33" s="72">
        <v>183</v>
      </c>
      <c r="C33" s="994">
        <v>123</v>
      </c>
      <c r="D33" s="533">
        <f t="shared" si="1"/>
        <v>306</v>
      </c>
      <c r="E33" s="343">
        <v>20</v>
      </c>
      <c r="F33" s="72">
        <v>0</v>
      </c>
      <c r="G33" s="72">
        <f t="shared" si="0"/>
        <v>20</v>
      </c>
    </row>
    <row r="34" spans="1:8" x14ac:dyDescent="0.3">
      <c r="A34" s="66" t="s">
        <v>29</v>
      </c>
      <c r="B34" s="72">
        <v>891</v>
      </c>
      <c r="C34" s="994">
        <v>1264</v>
      </c>
      <c r="D34" s="533">
        <f t="shared" si="1"/>
        <v>2155</v>
      </c>
      <c r="E34" s="343">
        <v>55</v>
      </c>
      <c r="F34" s="72">
        <v>94</v>
      </c>
      <c r="G34" s="72">
        <f t="shared" ref="G34:G46" si="2">E34+F34</f>
        <v>149</v>
      </c>
    </row>
    <row r="35" spans="1:8" x14ac:dyDescent="0.3">
      <c r="A35" s="66" t="s">
        <v>30</v>
      </c>
      <c r="B35" s="72">
        <v>384</v>
      </c>
      <c r="C35" s="994">
        <v>0</v>
      </c>
      <c r="D35" s="533">
        <f t="shared" si="1"/>
        <v>384</v>
      </c>
      <c r="E35" s="343">
        <v>0</v>
      </c>
      <c r="F35" s="72">
        <v>0</v>
      </c>
      <c r="G35" s="72">
        <f t="shared" si="2"/>
        <v>0</v>
      </c>
    </row>
    <row r="36" spans="1:8" x14ac:dyDescent="0.3">
      <c r="A36" s="66" t="s">
        <v>31</v>
      </c>
      <c r="B36" s="72">
        <v>3075</v>
      </c>
      <c r="C36" s="72">
        <v>442</v>
      </c>
      <c r="D36" s="533">
        <f t="shared" si="1"/>
        <v>3517</v>
      </c>
      <c r="E36" s="343">
        <v>252</v>
      </c>
      <c r="F36" s="72">
        <v>17</v>
      </c>
      <c r="G36" s="72">
        <f t="shared" si="2"/>
        <v>269</v>
      </c>
    </row>
    <row r="37" spans="1:8" x14ac:dyDescent="0.3">
      <c r="A37" s="66" t="s">
        <v>32</v>
      </c>
      <c r="B37" s="72">
        <v>0</v>
      </c>
      <c r="C37" s="354">
        <v>0</v>
      </c>
      <c r="D37" s="72">
        <f t="shared" si="1"/>
        <v>0</v>
      </c>
      <c r="E37" s="343">
        <v>0</v>
      </c>
      <c r="F37" s="72">
        <v>0</v>
      </c>
      <c r="G37" s="72">
        <f t="shared" si="2"/>
        <v>0</v>
      </c>
    </row>
    <row r="38" spans="1:8" x14ac:dyDescent="0.3">
      <c r="A38" s="66" t="s">
        <v>33</v>
      </c>
      <c r="B38" s="72">
        <v>0</v>
      </c>
      <c r="C38" s="354">
        <v>0</v>
      </c>
      <c r="D38" s="72">
        <v>0</v>
      </c>
      <c r="E38" s="343">
        <v>0</v>
      </c>
      <c r="F38" s="72">
        <v>0</v>
      </c>
      <c r="G38" s="72">
        <v>0</v>
      </c>
    </row>
    <row r="39" spans="1:8" x14ac:dyDescent="0.3">
      <c r="A39" s="66" t="s">
        <v>34</v>
      </c>
      <c r="B39" s="72">
        <v>479</v>
      </c>
      <c r="C39" s="72">
        <v>2095</v>
      </c>
      <c r="D39" s="533">
        <f>B39+C39</f>
        <v>2574</v>
      </c>
      <c r="E39" s="343">
        <v>132</v>
      </c>
      <c r="F39" s="72">
        <v>26</v>
      </c>
      <c r="G39" s="72">
        <f t="shared" si="2"/>
        <v>158</v>
      </c>
    </row>
    <row r="40" spans="1:8" x14ac:dyDescent="0.3">
      <c r="A40" s="66" t="s">
        <v>35</v>
      </c>
      <c r="B40" s="72">
        <v>356</v>
      </c>
      <c r="C40" s="72">
        <v>665</v>
      </c>
      <c r="D40" s="533">
        <f t="shared" si="1"/>
        <v>1021</v>
      </c>
      <c r="E40" s="343">
        <v>20</v>
      </c>
      <c r="F40" s="72">
        <v>9</v>
      </c>
      <c r="G40" s="72">
        <f t="shared" si="2"/>
        <v>29</v>
      </c>
    </row>
    <row r="41" spans="1:8" x14ac:dyDescent="0.3">
      <c r="A41" s="66" t="s">
        <v>36</v>
      </c>
      <c r="B41" s="72">
        <v>1195</v>
      </c>
      <c r="C41" s="72">
        <v>22</v>
      </c>
      <c r="D41" s="533">
        <f t="shared" si="1"/>
        <v>1217</v>
      </c>
      <c r="E41" s="343">
        <v>126</v>
      </c>
      <c r="F41" s="72">
        <v>60</v>
      </c>
      <c r="G41" s="72">
        <f t="shared" si="2"/>
        <v>186</v>
      </c>
    </row>
    <row r="42" spans="1:8" x14ac:dyDescent="0.3">
      <c r="A42" s="66" t="s">
        <v>37</v>
      </c>
      <c r="B42" s="72">
        <v>0</v>
      </c>
      <c r="C42" s="72">
        <v>0</v>
      </c>
      <c r="D42" s="533">
        <f t="shared" si="1"/>
        <v>0</v>
      </c>
      <c r="E42" s="343">
        <v>0</v>
      </c>
      <c r="F42" s="72">
        <v>0</v>
      </c>
      <c r="G42" s="72">
        <f t="shared" si="2"/>
        <v>0</v>
      </c>
    </row>
    <row r="43" spans="1:8" x14ac:dyDescent="0.3">
      <c r="A43" s="66" t="s">
        <v>38</v>
      </c>
      <c r="B43" s="72">
        <v>82</v>
      </c>
      <c r="C43" s="72">
        <v>38</v>
      </c>
      <c r="D43" s="533">
        <f t="shared" si="1"/>
        <v>120</v>
      </c>
      <c r="E43" s="343">
        <v>11</v>
      </c>
      <c r="F43" s="72">
        <v>0</v>
      </c>
      <c r="G43" s="72">
        <f t="shared" si="2"/>
        <v>11</v>
      </c>
    </row>
    <row r="44" spans="1:8" x14ac:dyDescent="0.3">
      <c r="A44" s="66" t="s">
        <v>39</v>
      </c>
      <c r="B44" s="72">
        <v>0</v>
      </c>
      <c r="C44" s="72">
        <v>0</v>
      </c>
      <c r="D44" s="533">
        <f t="shared" si="1"/>
        <v>0</v>
      </c>
      <c r="E44" s="343">
        <v>0</v>
      </c>
      <c r="F44" s="72">
        <v>0</v>
      </c>
      <c r="G44" s="72">
        <v>0</v>
      </c>
    </row>
    <row r="45" spans="1:8" x14ac:dyDescent="0.3">
      <c r="A45" s="66" t="s">
        <v>0</v>
      </c>
      <c r="B45" s="72">
        <f>SUM(B28:B44)</f>
        <v>11604</v>
      </c>
      <c r="C45" s="72">
        <f t="shared" ref="C45:F45" si="3">SUM(C28:C44)</f>
        <v>6535</v>
      </c>
      <c r="D45" s="533">
        <f t="shared" si="1"/>
        <v>18139</v>
      </c>
      <c r="E45" s="563">
        <f t="shared" si="3"/>
        <v>987</v>
      </c>
      <c r="F45" s="72">
        <f t="shared" si="3"/>
        <v>206</v>
      </c>
      <c r="G45" s="72">
        <f t="shared" si="2"/>
        <v>1193</v>
      </c>
    </row>
    <row r="46" spans="1:8" x14ac:dyDescent="0.3">
      <c r="A46" s="66" t="s">
        <v>1</v>
      </c>
      <c r="B46" s="446">
        <f>B45/D45</f>
        <v>0.63972655603947293</v>
      </c>
      <c r="C46" s="446">
        <f>C45/D45</f>
        <v>0.36027344396052702</v>
      </c>
      <c r="D46" s="345">
        <f>SUM(B46:C46)</f>
        <v>1</v>
      </c>
      <c r="E46" s="346">
        <f>E45/G45</f>
        <v>0.82732606873428327</v>
      </c>
      <c r="F46" s="347">
        <f>F45/G45</f>
        <v>0.17267393126571667</v>
      </c>
      <c r="G46" s="348">
        <f t="shared" si="2"/>
        <v>1</v>
      </c>
    </row>
    <row r="47" spans="1:8" x14ac:dyDescent="0.3">
      <c r="A47" s="66" t="s">
        <v>71</v>
      </c>
      <c r="B47" s="72">
        <v>74</v>
      </c>
      <c r="C47" s="72">
        <v>45</v>
      </c>
      <c r="D47" s="533"/>
      <c r="E47" s="563">
        <v>49</v>
      </c>
      <c r="F47" s="72">
        <v>7</v>
      </c>
    </row>
    <row r="48" spans="1:8" x14ac:dyDescent="0.3">
      <c r="B48" s="1223"/>
      <c r="C48" s="1223"/>
      <c r="D48" s="1223"/>
      <c r="E48" s="1223"/>
      <c r="F48" s="1223"/>
      <c r="G48" s="1223"/>
      <c r="H48" s="1223"/>
    </row>
    <row r="49" spans="1:14" ht="18" x14ac:dyDescent="0.35">
      <c r="A49" s="1077" t="s">
        <v>172</v>
      </c>
      <c r="B49" s="1078"/>
      <c r="C49" s="1078"/>
      <c r="D49" s="1078"/>
      <c r="E49" s="1078"/>
      <c r="F49" s="1078"/>
      <c r="G49" s="1078"/>
      <c r="H49" s="1078"/>
      <c r="I49" s="1078"/>
      <c r="J49" s="1078"/>
      <c r="K49" s="1079"/>
    </row>
    <row r="50" spans="1:14" x14ac:dyDescent="0.3">
      <c r="A50" s="349"/>
      <c r="B50" s="444" t="s">
        <v>240</v>
      </c>
      <c r="C50" s="444" t="s">
        <v>8</v>
      </c>
      <c r="D50" s="444" t="s">
        <v>49</v>
      </c>
      <c r="E50" s="444" t="s">
        <v>9</v>
      </c>
      <c r="F50" s="444" t="s">
        <v>50</v>
      </c>
      <c r="G50" s="444" t="s">
        <v>217</v>
      </c>
      <c r="H50" s="444" t="s">
        <v>57</v>
      </c>
      <c r="I50" s="442" t="s">
        <v>56</v>
      </c>
      <c r="J50" s="448" t="s">
        <v>0</v>
      </c>
      <c r="K50" s="333"/>
    </row>
    <row r="51" spans="1:14" x14ac:dyDescent="0.3">
      <c r="A51" s="66" t="s">
        <v>23</v>
      </c>
      <c r="B51" s="72">
        <v>21</v>
      </c>
      <c r="C51" s="72">
        <v>15</v>
      </c>
      <c r="D51" s="72">
        <v>380</v>
      </c>
      <c r="E51" s="72">
        <v>24</v>
      </c>
      <c r="F51" s="72">
        <v>1085</v>
      </c>
      <c r="G51" s="72">
        <v>2</v>
      </c>
      <c r="H51" s="72">
        <v>8</v>
      </c>
      <c r="I51" s="72">
        <v>44</v>
      </c>
      <c r="J51" s="72">
        <f>SUM(B51:I51)</f>
        <v>1579</v>
      </c>
      <c r="K51" s="66" t="s">
        <v>23</v>
      </c>
    </row>
    <row r="52" spans="1:14" x14ac:dyDescent="0.3">
      <c r="A52" s="66" t="s">
        <v>24</v>
      </c>
      <c r="B52" s="72">
        <v>0</v>
      </c>
      <c r="C52" s="344">
        <v>5</v>
      </c>
      <c r="D52" s="72">
        <v>91</v>
      </c>
      <c r="E52" s="72">
        <v>10</v>
      </c>
      <c r="F52" s="72">
        <v>381</v>
      </c>
      <c r="G52" s="72">
        <v>63</v>
      </c>
      <c r="H52" s="72">
        <v>2</v>
      </c>
      <c r="I52" s="72">
        <v>44</v>
      </c>
      <c r="J52" s="72">
        <f>SUM(D52:I52)</f>
        <v>591</v>
      </c>
      <c r="K52" s="66" t="s">
        <v>24</v>
      </c>
    </row>
    <row r="53" spans="1:14" x14ac:dyDescent="0.3">
      <c r="A53" s="66" t="s">
        <v>25</v>
      </c>
      <c r="B53" s="72">
        <v>2</v>
      </c>
      <c r="C53" s="72">
        <v>17</v>
      </c>
      <c r="D53" s="72">
        <v>115</v>
      </c>
      <c r="E53" s="72">
        <v>33</v>
      </c>
      <c r="F53" s="72">
        <v>453</v>
      </c>
      <c r="G53" s="72">
        <v>2</v>
      </c>
      <c r="H53" s="72">
        <v>2</v>
      </c>
      <c r="I53" s="72">
        <v>44</v>
      </c>
      <c r="J53" s="72">
        <f t="shared" ref="J53:J67" si="4">SUM(B53:I53)</f>
        <v>668</v>
      </c>
      <c r="K53" s="66" t="s">
        <v>25</v>
      </c>
    </row>
    <row r="54" spans="1:14" x14ac:dyDescent="0.3">
      <c r="A54" s="66" t="s">
        <v>26</v>
      </c>
      <c r="B54" s="72">
        <v>6</v>
      </c>
      <c r="C54" s="72">
        <v>40</v>
      </c>
      <c r="D54" s="72">
        <v>83</v>
      </c>
      <c r="E54" s="72">
        <v>57</v>
      </c>
      <c r="F54" s="72">
        <v>747</v>
      </c>
      <c r="G54" s="72">
        <v>0</v>
      </c>
      <c r="H54" s="72">
        <v>5</v>
      </c>
      <c r="I54" s="72">
        <v>117</v>
      </c>
      <c r="J54" s="72">
        <f t="shared" si="4"/>
        <v>1055</v>
      </c>
      <c r="K54" s="66" t="s">
        <v>26</v>
      </c>
    </row>
    <row r="55" spans="1:14" x14ac:dyDescent="0.3">
      <c r="A55" s="66" t="s">
        <v>27</v>
      </c>
      <c r="B55" s="72">
        <v>5</v>
      </c>
      <c r="C55" s="72">
        <v>68</v>
      </c>
      <c r="D55" s="72">
        <v>534</v>
      </c>
      <c r="E55" s="72">
        <v>146</v>
      </c>
      <c r="F55" s="72">
        <v>1863</v>
      </c>
      <c r="G55" s="72">
        <v>10</v>
      </c>
      <c r="H55" s="72">
        <v>5</v>
      </c>
      <c r="I55" s="72">
        <v>117</v>
      </c>
      <c r="J55" s="72">
        <f t="shared" si="4"/>
        <v>2748</v>
      </c>
      <c r="K55" s="66" t="s">
        <v>27</v>
      </c>
      <c r="N55" s="60">
        <v>34</v>
      </c>
    </row>
    <row r="56" spans="1:14" x14ac:dyDescent="0.3">
      <c r="A56" s="66" t="s">
        <v>28</v>
      </c>
      <c r="B56" s="72">
        <v>2</v>
      </c>
      <c r="C56" s="72">
        <v>3</v>
      </c>
      <c r="D56" s="72">
        <v>39</v>
      </c>
      <c r="E56" s="72">
        <v>1</v>
      </c>
      <c r="F56" s="72">
        <v>258</v>
      </c>
      <c r="G56" s="72">
        <v>1</v>
      </c>
      <c r="H56" s="72">
        <v>1</v>
      </c>
      <c r="I56" s="72">
        <v>1</v>
      </c>
      <c r="J56" s="72">
        <f t="shared" si="4"/>
        <v>306</v>
      </c>
      <c r="K56" s="66" t="s">
        <v>28</v>
      </c>
    </row>
    <row r="57" spans="1:14" x14ac:dyDescent="0.3">
      <c r="A57" s="66" t="s">
        <v>29</v>
      </c>
      <c r="B57" s="72">
        <v>18</v>
      </c>
      <c r="C57" s="72">
        <v>64</v>
      </c>
      <c r="D57" s="72">
        <v>475</v>
      </c>
      <c r="E57" s="72">
        <v>85</v>
      </c>
      <c r="F57" s="72">
        <v>1307</v>
      </c>
      <c r="G57" s="72">
        <v>14</v>
      </c>
      <c r="H57" s="72">
        <v>39</v>
      </c>
      <c r="I57" s="72">
        <v>155</v>
      </c>
      <c r="J57" s="72">
        <f t="shared" si="4"/>
        <v>2157</v>
      </c>
      <c r="K57" s="66" t="s">
        <v>29</v>
      </c>
    </row>
    <row r="58" spans="1:14" x14ac:dyDescent="0.3">
      <c r="A58" s="66" t="s">
        <v>30</v>
      </c>
      <c r="B58" s="72">
        <v>1</v>
      </c>
      <c r="C58" s="72">
        <v>77</v>
      </c>
      <c r="D58" s="72">
        <v>105</v>
      </c>
      <c r="E58" s="72">
        <v>40</v>
      </c>
      <c r="F58" s="72">
        <v>145</v>
      </c>
      <c r="G58" s="72">
        <v>103</v>
      </c>
      <c r="H58" s="72">
        <v>12</v>
      </c>
      <c r="I58" s="72">
        <v>0</v>
      </c>
      <c r="J58" s="72">
        <f t="shared" si="4"/>
        <v>483</v>
      </c>
      <c r="K58" s="66" t="s">
        <v>30</v>
      </c>
    </row>
    <row r="59" spans="1:14" x14ac:dyDescent="0.3">
      <c r="A59" s="66" t="s">
        <v>31</v>
      </c>
      <c r="B59" s="72">
        <v>15</v>
      </c>
      <c r="C59" s="72">
        <v>34</v>
      </c>
      <c r="D59" s="72">
        <v>723</v>
      </c>
      <c r="E59" s="72">
        <v>35</v>
      </c>
      <c r="F59" s="72">
        <v>2631</v>
      </c>
      <c r="G59" s="72">
        <v>2</v>
      </c>
      <c r="H59" s="72">
        <v>5</v>
      </c>
      <c r="I59" s="72">
        <v>23</v>
      </c>
      <c r="J59" s="72">
        <f t="shared" si="4"/>
        <v>3468</v>
      </c>
      <c r="K59" s="66" t="s">
        <v>31</v>
      </c>
    </row>
    <row r="60" spans="1:14" x14ac:dyDescent="0.3">
      <c r="A60" s="66" t="s">
        <v>32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f t="shared" si="4"/>
        <v>0</v>
      </c>
      <c r="K60" s="66" t="s">
        <v>32</v>
      </c>
    </row>
    <row r="61" spans="1:14" x14ac:dyDescent="0.3">
      <c r="A61" s="66" t="s">
        <v>33</v>
      </c>
      <c r="B61" s="72">
        <v>0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f t="shared" si="4"/>
        <v>0</v>
      </c>
      <c r="K61" s="66" t="s">
        <v>33</v>
      </c>
    </row>
    <row r="62" spans="1:14" x14ac:dyDescent="0.3">
      <c r="A62" s="66" t="s">
        <v>34</v>
      </c>
      <c r="B62" s="72">
        <v>21</v>
      </c>
      <c r="C62" s="72">
        <v>41</v>
      </c>
      <c r="D62" s="72">
        <v>488</v>
      </c>
      <c r="E62" s="72">
        <v>52</v>
      </c>
      <c r="F62" s="72">
        <v>893</v>
      </c>
      <c r="G62" s="72">
        <v>3</v>
      </c>
      <c r="H62" s="72">
        <v>5</v>
      </c>
      <c r="I62" s="72">
        <v>23</v>
      </c>
      <c r="J62" s="72">
        <f t="shared" si="4"/>
        <v>1526</v>
      </c>
      <c r="K62" s="66" t="s">
        <v>34</v>
      </c>
    </row>
    <row r="63" spans="1:14" x14ac:dyDescent="0.3">
      <c r="A63" s="66" t="s">
        <v>35</v>
      </c>
      <c r="B63" s="72">
        <v>17</v>
      </c>
      <c r="C63" s="72">
        <v>41</v>
      </c>
      <c r="D63" s="72">
        <v>54</v>
      </c>
      <c r="E63" s="72">
        <v>75</v>
      </c>
      <c r="F63" s="72">
        <v>763</v>
      </c>
      <c r="G63" s="72">
        <v>18</v>
      </c>
      <c r="H63" s="72">
        <v>0</v>
      </c>
      <c r="I63" s="72">
        <v>59</v>
      </c>
      <c r="J63" s="72">
        <f t="shared" si="4"/>
        <v>1027</v>
      </c>
      <c r="K63" s="66" t="s">
        <v>35</v>
      </c>
    </row>
    <row r="64" spans="1:14" x14ac:dyDescent="0.3">
      <c r="A64" s="66" t="s">
        <v>36</v>
      </c>
      <c r="B64" s="72">
        <v>16</v>
      </c>
      <c r="C64" s="72">
        <v>32</v>
      </c>
      <c r="D64" s="72">
        <v>134</v>
      </c>
      <c r="E64" s="72">
        <v>141</v>
      </c>
      <c r="F64" s="72">
        <v>873</v>
      </c>
      <c r="G64" s="72">
        <v>6</v>
      </c>
      <c r="H64" s="72">
        <v>1</v>
      </c>
      <c r="I64" s="72">
        <v>5</v>
      </c>
      <c r="J64" s="72">
        <f t="shared" si="4"/>
        <v>1208</v>
      </c>
      <c r="K64" s="66" t="s">
        <v>36</v>
      </c>
    </row>
    <row r="65" spans="1:11" x14ac:dyDescent="0.3">
      <c r="A65" s="66" t="s">
        <v>37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f t="shared" si="4"/>
        <v>0</v>
      </c>
      <c r="K65" s="66" t="s">
        <v>37</v>
      </c>
    </row>
    <row r="66" spans="1:11" x14ac:dyDescent="0.3">
      <c r="A66" s="66" t="s">
        <v>38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f t="shared" si="4"/>
        <v>0</v>
      </c>
      <c r="K66" s="66" t="s">
        <v>38</v>
      </c>
    </row>
    <row r="67" spans="1:11" x14ac:dyDescent="0.3">
      <c r="A67" s="66" t="s">
        <v>39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f t="shared" si="4"/>
        <v>0</v>
      </c>
      <c r="K67" s="66" t="s">
        <v>39</v>
      </c>
    </row>
    <row r="68" spans="1:11" x14ac:dyDescent="0.3">
      <c r="A68" s="66" t="s">
        <v>0</v>
      </c>
      <c r="B68" s="72">
        <f>SUM(B51:B67)</f>
        <v>124</v>
      </c>
      <c r="C68" s="72">
        <f t="shared" ref="C68:E68" si="5">SUM(C51:C67)</f>
        <v>437</v>
      </c>
      <c r="D68" s="72">
        <f t="shared" si="5"/>
        <v>3221</v>
      </c>
      <c r="E68" s="72">
        <f t="shared" si="5"/>
        <v>699</v>
      </c>
      <c r="F68" s="72">
        <f>SUM(F51:F67)</f>
        <v>11399</v>
      </c>
      <c r="G68" s="72">
        <f>SUM(G51:G67)</f>
        <v>224</v>
      </c>
      <c r="H68" s="72">
        <f>SUM(H51:H67)</f>
        <v>85</v>
      </c>
      <c r="I68" s="72">
        <f>SUM(I51:I67)</f>
        <v>632</v>
      </c>
      <c r="J68" s="72">
        <f>SUM(J51:J67)</f>
        <v>16816</v>
      </c>
      <c r="K68" s="66" t="s">
        <v>0</v>
      </c>
    </row>
    <row r="69" spans="1:11" x14ac:dyDescent="0.3">
      <c r="A69" s="66" t="s">
        <v>1</v>
      </c>
      <c r="B69" s="338">
        <f>B68/J68</f>
        <v>7.3739295908658419E-3</v>
      </c>
      <c r="C69" s="338">
        <f>C68/J68</f>
        <v>2.5987155090390103E-2</v>
      </c>
      <c r="D69" s="338">
        <f>D68/J68</f>
        <v>0.19154376784015223</v>
      </c>
      <c r="E69" s="338">
        <f>E68/J68</f>
        <v>4.156755470980019E-2</v>
      </c>
      <c r="F69" s="338">
        <f>F68/J68</f>
        <v>0.67786631779257844</v>
      </c>
      <c r="G69" s="338">
        <f>G68/J68</f>
        <v>1.3320647002854425E-2</v>
      </c>
      <c r="H69" s="447">
        <f>H68/J68</f>
        <v>5.0547098001902952E-3</v>
      </c>
      <c r="I69" s="338">
        <f>I68/J68</f>
        <v>3.758325404376784E-2</v>
      </c>
      <c r="J69" s="338"/>
      <c r="K69" s="66" t="s">
        <v>1</v>
      </c>
    </row>
    <row r="70" spans="1:11" x14ac:dyDescent="0.3">
      <c r="A70" s="66" t="s">
        <v>71</v>
      </c>
      <c r="B70" s="72">
        <v>43</v>
      </c>
      <c r="C70" s="72">
        <v>53</v>
      </c>
      <c r="D70" s="72">
        <v>75</v>
      </c>
      <c r="E70" s="72">
        <v>63</v>
      </c>
      <c r="F70" s="72">
        <v>76</v>
      </c>
      <c r="G70" s="72">
        <v>18</v>
      </c>
      <c r="H70" s="72">
        <v>24</v>
      </c>
      <c r="I70" s="72">
        <v>35</v>
      </c>
      <c r="J70" s="338"/>
      <c r="K70" s="1224"/>
    </row>
    <row r="71" spans="1:11" x14ac:dyDescent="0.3">
      <c r="A71" s="350"/>
      <c r="B71" s="338"/>
      <c r="C71" s="338"/>
      <c r="D71" s="338"/>
      <c r="E71" s="338"/>
      <c r="F71" s="338"/>
      <c r="G71" s="338"/>
    </row>
    <row r="72" spans="1:11" ht="18" x14ac:dyDescent="0.35">
      <c r="A72" s="1077" t="s">
        <v>173</v>
      </c>
      <c r="B72" s="1078"/>
      <c r="C72" s="1078"/>
      <c r="D72" s="1079"/>
      <c r="E72" s="338"/>
      <c r="F72" s="338"/>
      <c r="G72" s="338"/>
    </row>
    <row r="73" spans="1:11" x14ac:dyDescent="0.3">
      <c r="A73" s="350"/>
      <c r="B73" s="356" t="s">
        <v>11</v>
      </c>
      <c r="C73" s="356" t="s">
        <v>10</v>
      </c>
      <c r="D73" s="448" t="s">
        <v>0</v>
      </c>
      <c r="E73" s="358"/>
      <c r="F73" s="358"/>
      <c r="G73" s="1225"/>
    </row>
    <row r="74" spans="1:11" x14ac:dyDescent="0.3">
      <c r="A74" s="66" t="s">
        <v>23</v>
      </c>
      <c r="B74" s="72">
        <v>1352</v>
      </c>
      <c r="C74" s="72">
        <v>218</v>
      </c>
      <c r="D74" s="72">
        <f>SUM(B74:C74)</f>
        <v>1570</v>
      </c>
      <c r="F74" s="72"/>
      <c r="G74" s="72"/>
    </row>
    <row r="75" spans="1:11" x14ac:dyDescent="0.3">
      <c r="A75" s="66" t="s">
        <v>24</v>
      </c>
      <c r="B75" s="72">
        <v>418</v>
      </c>
      <c r="C75" s="993">
        <v>73</v>
      </c>
      <c r="D75" s="72">
        <f>SUM(B75:C75)</f>
        <v>491</v>
      </c>
      <c r="F75" s="72"/>
      <c r="G75" s="72"/>
    </row>
    <row r="76" spans="1:11" x14ac:dyDescent="0.3">
      <c r="A76" s="66" t="s">
        <v>25</v>
      </c>
      <c r="B76" s="72">
        <v>557</v>
      </c>
      <c r="C76" s="993">
        <v>72</v>
      </c>
      <c r="D76" s="72">
        <f>SUM(B76:C76)</f>
        <v>629</v>
      </c>
      <c r="F76" s="353"/>
      <c r="G76" s="72"/>
    </row>
    <row r="77" spans="1:11" x14ac:dyDescent="0.3">
      <c r="A77" s="66" t="s">
        <v>26</v>
      </c>
      <c r="B77" s="72">
        <v>856</v>
      </c>
      <c r="C77" s="72">
        <v>198</v>
      </c>
      <c r="D77" s="72">
        <f t="shared" ref="D77:D79" si="6">SUM(B77:C77)</f>
        <v>1054</v>
      </c>
      <c r="F77" s="72"/>
      <c r="G77" s="72"/>
    </row>
    <row r="78" spans="1:11" x14ac:dyDescent="0.3">
      <c r="A78" s="66" t="s">
        <v>27</v>
      </c>
      <c r="B78" s="72">
        <v>1847</v>
      </c>
      <c r="C78" s="72">
        <v>862</v>
      </c>
      <c r="D78" s="72">
        <f t="shared" si="6"/>
        <v>2709</v>
      </c>
      <c r="F78" s="72"/>
      <c r="G78" s="72"/>
    </row>
    <row r="79" spans="1:11" x14ac:dyDescent="0.3">
      <c r="A79" s="66" t="s">
        <v>28</v>
      </c>
      <c r="B79" s="72">
        <v>263</v>
      </c>
      <c r="C79" s="72">
        <v>43</v>
      </c>
      <c r="D79" s="72">
        <f t="shared" si="6"/>
        <v>306</v>
      </c>
      <c r="F79" s="72"/>
      <c r="G79" s="72"/>
    </row>
    <row r="80" spans="1:11" x14ac:dyDescent="0.3">
      <c r="A80" s="66" t="s">
        <v>29</v>
      </c>
      <c r="B80" s="72">
        <v>1891</v>
      </c>
      <c r="C80" s="72">
        <v>264</v>
      </c>
      <c r="D80" s="72">
        <f t="shared" ref="D80:D90" si="7">SUM(B80:C80)</f>
        <v>2155</v>
      </c>
      <c r="F80" s="72"/>
      <c r="G80" s="72"/>
    </row>
    <row r="81" spans="1:11" x14ac:dyDescent="0.3">
      <c r="A81" s="66" t="s">
        <v>30</v>
      </c>
      <c r="B81" s="72">
        <v>324</v>
      </c>
      <c r="C81" s="72">
        <v>60</v>
      </c>
      <c r="D81" s="72">
        <f t="shared" si="7"/>
        <v>384</v>
      </c>
      <c r="F81" s="72"/>
      <c r="G81" s="72"/>
    </row>
    <row r="82" spans="1:11" x14ac:dyDescent="0.3">
      <c r="A82" s="66" t="s">
        <v>31</v>
      </c>
      <c r="B82" s="72">
        <v>2906</v>
      </c>
      <c r="C82" s="72">
        <v>521</v>
      </c>
      <c r="D82" s="72">
        <f>SUM(B82:C82)</f>
        <v>3427</v>
      </c>
      <c r="F82" s="72"/>
      <c r="G82" s="72"/>
    </row>
    <row r="83" spans="1:11" x14ac:dyDescent="0.3">
      <c r="A83" s="66" t="s">
        <v>32</v>
      </c>
      <c r="B83" s="72">
        <v>0</v>
      </c>
      <c r="C83" s="354">
        <v>0</v>
      </c>
      <c r="D83" s="72">
        <v>0</v>
      </c>
      <c r="F83" s="72"/>
      <c r="G83" s="72"/>
    </row>
    <row r="84" spans="1:11" x14ac:dyDescent="0.3">
      <c r="A84" s="66" t="s">
        <v>33</v>
      </c>
      <c r="B84" s="72">
        <v>0</v>
      </c>
      <c r="C84" s="354">
        <v>0</v>
      </c>
      <c r="D84" s="72">
        <v>0</v>
      </c>
      <c r="F84" s="72"/>
      <c r="G84" s="72"/>
    </row>
    <row r="85" spans="1:11" x14ac:dyDescent="0.3">
      <c r="A85" s="66" t="s">
        <v>34</v>
      </c>
      <c r="B85" s="72">
        <v>2286</v>
      </c>
      <c r="C85" s="72">
        <v>270</v>
      </c>
      <c r="D85" s="72">
        <f>SUM(B85:C85)</f>
        <v>2556</v>
      </c>
      <c r="F85" s="72"/>
      <c r="G85" s="72"/>
    </row>
    <row r="86" spans="1:11" x14ac:dyDescent="0.3">
      <c r="A86" s="66" t="s">
        <v>35</v>
      </c>
      <c r="B86" s="72">
        <v>838</v>
      </c>
      <c r="C86" s="72">
        <v>181</v>
      </c>
      <c r="D86" s="72">
        <f>SUM(B86:C86)</f>
        <v>1019</v>
      </c>
      <c r="F86" s="72"/>
      <c r="G86" s="72"/>
    </row>
    <row r="87" spans="1:11" x14ac:dyDescent="0.3">
      <c r="A87" s="66" t="s">
        <v>36</v>
      </c>
      <c r="B87" s="72">
        <v>616</v>
      </c>
      <c r="C87" s="72">
        <v>389</v>
      </c>
      <c r="D87" s="72">
        <f t="shared" si="7"/>
        <v>1005</v>
      </c>
      <c r="F87" s="72"/>
      <c r="G87" s="72"/>
    </row>
    <row r="88" spans="1:11" x14ac:dyDescent="0.3">
      <c r="A88" s="66" t="s">
        <v>37</v>
      </c>
      <c r="B88" s="72">
        <v>0</v>
      </c>
      <c r="C88" s="72">
        <v>0</v>
      </c>
      <c r="D88" s="72">
        <f t="shared" si="7"/>
        <v>0</v>
      </c>
      <c r="F88" s="72"/>
      <c r="G88" s="72"/>
    </row>
    <row r="89" spans="1:11" x14ac:dyDescent="0.3">
      <c r="A89" s="66" t="s">
        <v>38</v>
      </c>
      <c r="B89" s="72">
        <v>87</v>
      </c>
      <c r="C89" s="72">
        <v>33</v>
      </c>
      <c r="D89" s="72">
        <f t="shared" si="7"/>
        <v>120</v>
      </c>
      <c r="F89" s="72"/>
      <c r="G89" s="72"/>
    </row>
    <row r="90" spans="1:11" x14ac:dyDescent="0.3">
      <c r="A90" s="66" t="s">
        <v>39</v>
      </c>
      <c r="B90" s="72">
        <v>0</v>
      </c>
      <c r="C90" s="354">
        <v>0</v>
      </c>
      <c r="D90" s="72">
        <f t="shared" si="7"/>
        <v>0</v>
      </c>
      <c r="E90" s="72"/>
      <c r="F90" s="72"/>
      <c r="G90" s="72"/>
    </row>
    <row r="91" spans="1:11" x14ac:dyDescent="0.3">
      <c r="A91" s="69" t="s">
        <v>0</v>
      </c>
      <c r="B91" s="335">
        <f>SUM(B74:B90)</f>
        <v>14241</v>
      </c>
      <c r="C91" s="335">
        <f>SUM(C74:C90)</f>
        <v>3184</v>
      </c>
      <c r="D91" s="335">
        <f>SUM(D74:D90)</f>
        <v>17425</v>
      </c>
      <c r="E91" s="72"/>
      <c r="F91" s="72"/>
      <c r="G91" s="72"/>
    </row>
    <row r="92" spans="1:11" x14ac:dyDescent="0.3">
      <c r="A92" s="66" t="s">
        <v>1</v>
      </c>
      <c r="B92" s="338">
        <f>B91/D91</f>
        <v>0.81727403156384504</v>
      </c>
      <c r="C92" s="338">
        <f>C91/D91</f>
        <v>0.18272596843615496</v>
      </c>
      <c r="D92" s="338">
        <f>SUM(B92:C92)</f>
        <v>1</v>
      </c>
      <c r="E92" s="338"/>
      <c r="F92" s="338"/>
    </row>
    <row r="93" spans="1:11" x14ac:dyDescent="0.3">
      <c r="A93" s="66" t="s">
        <v>71</v>
      </c>
      <c r="B93" s="72">
        <v>75</v>
      </c>
      <c r="C93" s="72">
        <v>75</v>
      </c>
      <c r="D93" s="338"/>
      <c r="E93" s="338"/>
      <c r="F93" s="338"/>
    </row>
    <row r="94" spans="1:11" x14ac:dyDescent="0.3">
      <c r="A94" s="565"/>
      <c r="B94" s="568"/>
      <c r="C94" s="568"/>
      <c r="D94" s="1024"/>
      <c r="E94" s="1226"/>
      <c r="F94" s="1024"/>
    </row>
    <row r="95" spans="1:11" ht="19.8" x14ac:dyDescent="0.35">
      <c r="A95" s="1077" t="s">
        <v>247</v>
      </c>
      <c r="B95" s="1078"/>
      <c r="C95" s="1078"/>
      <c r="D95" s="1079"/>
      <c r="E95" s="1227"/>
      <c r="F95" s="1228"/>
      <c r="G95" s="355"/>
      <c r="H95" s="355"/>
      <c r="I95" s="330"/>
      <c r="J95" s="330"/>
      <c r="K95" s="330"/>
    </row>
    <row r="96" spans="1:11" x14ac:dyDescent="0.3">
      <c r="A96" s="349"/>
      <c r="B96" s="356" t="s">
        <v>11</v>
      </c>
      <c r="C96" s="356" t="s">
        <v>10</v>
      </c>
      <c r="D96" s="448" t="s">
        <v>0</v>
      </c>
    </row>
    <row r="97" spans="1:4" x14ac:dyDescent="0.3">
      <c r="A97" s="66" t="s">
        <v>23</v>
      </c>
      <c r="B97" s="72">
        <v>569</v>
      </c>
      <c r="C97" s="72">
        <v>62</v>
      </c>
      <c r="D97" s="72">
        <f t="shared" ref="D97:D114" si="8">C97+B97</f>
        <v>631</v>
      </c>
    </row>
    <row r="98" spans="1:4" x14ac:dyDescent="0.3">
      <c r="A98" s="66" t="s">
        <v>24</v>
      </c>
      <c r="B98" s="72">
        <v>176</v>
      </c>
      <c r="C98" s="72">
        <v>18</v>
      </c>
      <c r="D98" s="72">
        <f t="shared" si="8"/>
        <v>194</v>
      </c>
    </row>
    <row r="99" spans="1:4" x14ac:dyDescent="0.3">
      <c r="A99" s="66" t="s">
        <v>25</v>
      </c>
      <c r="B99" s="72">
        <v>166</v>
      </c>
      <c r="C99" s="72">
        <v>26</v>
      </c>
      <c r="D99" s="72">
        <f t="shared" si="8"/>
        <v>192</v>
      </c>
    </row>
    <row r="100" spans="1:4" x14ac:dyDescent="0.3">
      <c r="A100" s="66" t="s">
        <v>26</v>
      </c>
      <c r="B100" s="72">
        <v>505</v>
      </c>
      <c r="C100" s="72">
        <v>92</v>
      </c>
      <c r="D100" s="72">
        <f t="shared" si="8"/>
        <v>597</v>
      </c>
    </row>
    <row r="101" spans="1:4" x14ac:dyDescent="0.3">
      <c r="A101" s="66" t="s">
        <v>27</v>
      </c>
      <c r="B101" s="72">
        <v>1001</v>
      </c>
      <c r="C101" s="72">
        <v>147</v>
      </c>
      <c r="D101" s="72">
        <f t="shared" si="8"/>
        <v>1148</v>
      </c>
    </row>
    <row r="102" spans="1:4" x14ac:dyDescent="0.3">
      <c r="A102" s="66" t="s">
        <v>28</v>
      </c>
      <c r="B102" s="72">
        <v>108</v>
      </c>
      <c r="C102" s="72">
        <v>9</v>
      </c>
      <c r="D102" s="72">
        <f t="shared" si="8"/>
        <v>117</v>
      </c>
    </row>
    <row r="103" spans="1:4" x14ac:dyDescent="0.3">
      <c r="A103" s="66" t="s">
        <v>29</v>
      </c>
      <c r="B103" s="72">
        <v>821</v>
      </c>
      <c r="C103" s="72">
        <v>126</v>
      </c>
      <c r="D103" s="72">
        <f t="shared" si="8"/>
        <v>947</v>
      </c>
    </row>
    <row r="104" spans="1:4" x14ac:dyDescent="0.3">
      <c r="A104" s="66" t="s">
        <v>30</v>
      </c>
      <c r="B104" s="72">
        <v>124</v>
      </c>
      <c r="C104" s="72">
        <v>17</v>
      </c>
      <c r="D104" s="72">
        <f t="shared" si="8"/>
        <v>141</v>
      </c>
    </row>
    <row r="105" spans="1:4" x14ac:dyDescent="0.3">
      <c r="A105" s="66" t="s">
        <v>31</v>
      </c>
      <c r="B105" s="72">
        <v>1147</v>
      </c>
      <c r="C105" s="72">
        <v>160</v>
      </c>
      <c r="D105" s="72">
        <f t="shared" si="8"/>
        <v>1307</v>
      </c>
    </row>
    <row r="106" spans="1:4" x14ac:dyDescent="0.3">
      <c r="A106" s="66" t="s">
        <v>32</v>
      </c>
      <c r="B106" s="72">
        <v>0</v>
      </c>
      <c r="C106" s="72">
        <v>0</v>
      </c>
      <c r="D106" s="72">
        <f t="shared" si="8"/>
        <v>0</v>
      </c>
    </row>
    <row r="107" spans="1:4" x14ac:dyDescent="0.3">
      <c r="A107" s="66" t="s">
        <v>33</v>
      </c>
      <c r="B107" s="72">
        <v>0</v>
      </c>
      <c r="C107" s="72">
        <v>0</v>
      </c>
      <c r="D107" s="72">
        <f t="shared" si="8"/>
        <v>0</v>
      </c>
    </row>
    <row r="108" spans="1:4" x14ac:dyDescent="0.3">
      <c r="A108" s="66" t="s">
        <v>34</v>
      </c>
      <c r="B108" s="72">
        <v>964</v>
      </c>
      <c r="C108" s="72">
        <v>87</v>
      </c>
      <c r="D108" s="72">
        <f t="shared" si="8"/>
        <v>1051</v>
      </c>
    </row>
    <row r="109" spans="1:4" x14ac:dyDescent="0.3">
      <c r="A109" s="66" t="s">
        <v>35</v>
      </c>
      <c r="B109" s="72">
        <v>370</v>
      </c>
      <c r="C109" s="72">
        <v>76</v>
      </c>
      <c r="D109" s="72">
        <f t="shared" si="8"/>
        <v>446</v>
      </c>
    </row>
    <row r="110" spans="1:4" x14ac:dyDescent="0.3">
      <c r="A110" s="66" t="s">
        <v>36</v>
      </c>
      <c r="B110" s="72">
        <v>423</v>
      </c>
      <c r="C110" s="72">
        <v>140</v>
      </c>
      <c r="D110" s="72">
        <f t="shared" si="8"/>
        <v>563</v>
      </c>
    </row>
    <row r="111" spans="1:4" x14ac:dyDescent="0.3">
      <c r="A111" s="66" t="s">
        <v>37</v>
      </c>
      <c r="B111" s="72">
        <v>0</v>
      </c>
      <c r="C111" s="72">
        <v>0</v>
      </c>
      <c r="D111" s="72">
        <f t="shared" si="8"/>
        <v>0</v>
      </c>
    </row>
    <row r="112" spans="1:4" x14ac:dyDescent="0.3">
      <c r="A112" s="66" t="s">
        <v>38</v>
      </c>
      <c r="B112" s="72">
        <v>53</v>
      </c>
      <c r="C112" s="72">
        <v>7</v>
      </c>
      <c r="D112" s="72">
        <f t="shared" si="8"/>
        <v>60</v>
      </c>
    </row>
    <row r="113" spans="1:11" x14ac:dyDescent="0.3">
      <c r="A113" s="66" t="s">
        <v>39</v>
      </c>
      <c r="B113" s="72">
        <v>0</v>
      </c>
      <c r="C113" s="72">
        <v>0</v>
      </c>
      <c r="D113" s="72">
        <f t="shared" si="8"/>
        <v>0</v>
      </c>
    </row>
    <row r="114" spans="1:11" x14ac:dyDescent="0.3">
      <c r="A114" s="69" t="s">
        <v>0</v>
      </c>
      <c r="B114" s="335">
        <f>SUM(B97:B113)</f>
        <v>6427</v>
      </c>
      <c r="C114" s="335">
        <f>SUM(C97:C113)</f>
        <v>967</v>
      </c>
      <c r="D114" s="335">
        <f t="shared" si="8"/>
        <v>7394</v>
      </c>
    </row>
    <row r="115" spans="1:11" x14ac:dyDescent="0.3">
      <c r="A115" s="66" t="s">
        <v>18</v>
      </c>
      <c r="B115" s="338">
        <f>B114/D114</f>
        <v>0.86921828509602383</v>
      </c>
      <c r="C115" s="338">
        <f>C114/D114</f>
        <v>0.13078171490397619</v>
      </c>
      <c r="D115" s="338">
        <f>B115+C115</f>
        <v>1</v>
      </c>
    </row>
    <row r="116" spans="1:11" x14ac:dyDescent="0.3">
      <c r="A116" s="66" t="s">
        <v>71</v>
      </c>
      <c r="B116" s="72">
        <v>76</v>
      </c>
      <c r="C116" s="72">
        <v>75</v>
      </c>
      <c r="D116" s="72"/>
    </row>
    <row r="117" spans="1:11" ht="17.399999999999999" x14ac:dyDescent="0.3">
      <c r="A117" s="66" t="s">
        <v>260</v>
      </c>
      <c r="B117" s="72"/>
      <c r="C117" s="72"/>
      <c r="D117" s="72"/>
    </row>
    <row r="118" spans="1:11" x14ac:dyDescent="0.3">
      <c r="C118" s="60"/>
    </row>
    <row r="119" spans="1:11" ht="19.8" x14ac:dyDescent="0.35">
      <c r="A119" s="1077" t="s">
        <v>246</v>
      </c>
      <c r="B119" s="1078"/>
      <c r="C119" s="1078"/>
      <c r="D119" s="1078"/>
      <c r="E119" s="1078"/>
      <c r="F119" s="1078"/>
      <c r="G119" s="1078"/>
      <c r="H119" s="1078"/>
      <c r="I119" s="1078"/>
      <c r="J119" s="1078"/>
      <c r="K119" s="1079"/>
    </row>
    <row r="120" spans="1:11" x14ac:dyDescent="0.3">
      <c r="A120" s="349"/>
      <c r="B120" s="442" t="s">
        <v>240</v>
      </c>
      <c r="C120" s="442" t="s">
        <v>8</v>
      </c>
      <c r="D120" s="442" t="s">
        <v>49</v>
      </c>
      <c r="E120" s="450" t="s">
        <v>9</v>
      </c>
      <c r="F120" s="444" t="s">
        <v>50</v>
      </c>
      <c r="G120" s="444" t="s">
        <v>217</v>
      </c>
      <c r="H120" s="444" t="s">
        <v>57</v>
      </c>
      <c r="I120" s="442" t="s">
        <v>56</v>
      </c>
      <c r="J120" s="451" t="s">
        <v>0</v>
      </c>
      <c r="K120" s="333"/>
    </row>
    <row r="121" spans="1:11" x14ac:dyDescent="0.3">
      <c r="A121" s="66" t="s">
        <v>23</v>
      </c>
      <c r="B121" s="354">
        <v>3</v>
      </c>
      <c r="C121" s="72">
        <v>8</v>
      </c>
      <c r="D121" s="72">
        <v>178</v>
      </c>
      <c r="E121" s="72">
        <v>4</v>
      </c>
      <c r="F121" s="72">
        <v>428</v>
      </c>
      <c r="G121" s="72">
        <v>1</v>
      </c>
      <c r="H121" s="72">
        <v>0</v>
      </c>
      <c r="I121" s="72">
        <v>9</v>
      </c>
      <c r="J121" s="72">
        <f t="shared" ref="J121:J130" si="9">SUM(B121:I121)</f>
        <v>631</v>
      </c>
      <c r="K121" s="66" t="s">
        <v>23</v>
      </c>
    </row>
    <row r="122" spans="1:11" x14ac:dyDescent="0.3">
      <c r="A122" s="66" t="s">
        <v>24</v>
      </c>
      <c r="B122" s="354">
        <v>0</v>
      </c>
      <c r="C122" s="354">
        <v>4</v>
      </c>
      <c r="D122" s="354">
        <v>19</v>
      </c>
      <c r="E122" s="354">
        <v>9</v>
      </c>
      <c r="F122" s="354">
        <v>149</v>
      </c>
      <c r="G122" s="354">
        <v>14</v>
      </c>
      <c r="H122" s="354">
        <v>0</v>
      </c>
      <c r="I122" s="354">
        <v>0</v>
      </c>
      <c r="J122" s="72">
        <f t="shared" si="9"/>
        <v>195</v>
      </c>
      <c r="K122" s="66" t="s">
        <v>24</v>
      </c>
    </row>
    <row r="123" spans="1:11" x14ac:dyDescent="0.3">
      <c r="A123" s="66" t="s">
        <v>25</v>
      </c>
      <c r="B123" s="354">
        <v>0</v>
      </c>
      <c r="C123" s="354">
        <v>6</v>
      </c>
      <c r="D123" s="354">
        <v>18</v>
      </c>
      <c r="E123" s="354">
        <v>6</v>
      </c>
      <c r="F123" s="354">
        <v>157</v>
      </c>
      <c r="G123" s="354">
        <v>0</v>
      </c>
      <c r="H123" s="354">
        <v>0</v>
      </c>
      <c r="I123" s="354">
        <v>5</v>
      </c>
      <c r="J123" s="72">
        <f t="shared" si="9"/>
        <v>192</v>
      </c>
      <c r="K123" s="66" t="s">
        <v>25</v>
      </c>
    </row>
    <row r="124" spans="1:11" x14ac:dyDescent="0.3">
      <c r="A124" s="66" t="s">
        <v>26</v>
      </c>
      <c r="B124" s="354">
        <v>5</v>
      </c>
      <c r="C124" s="72">
        <v>24</v>
      </c>
      <c r="D124" s="72">
        <v>69</v>
      </c>
      <c r="E124" s="72">
        <v>24</v>
      </c>
      <c r="F124" s="72">
        <v>460</v>
      </c>
      <c r="G124" s="72">
        <v>0</v>
      </c>
      <c r="H124" s="72">
        <v>0</v>
      </c>
      <c r="I124" s="72">
        <v>15</v>
      </c>
      <c r="J124" s="72">
        <f t="shared" si="9"/>
        <v>597</v>
      </c>
      <c r="K124" s="66" t="s">
        <v>26</v>
      </c>
    </row>
    <row r="125" spans="1:11" x14ac:dyDescent="0.3">
      <c r="A125" s="66" t="s">
        <v>27</v>
      </c>
      <c r="B125" s="354">
        <v>1</v>
      </c>
      <c r="C125" s="72">
        <v>32</v>
      </c>
      <c r="D125" s="72">
        <v>205</v>
      </c>
      <c r="E125" s="72">
        <v>94</v>
      </c>
      <c r="F125" s="72">
        <v>766</v>
      </c>
      <c r="G125" s="72">
        <v>1</v>
      </c>
      <c r="H125" s="72">
        <v>14</v>
      </c>
      <c r="I125" s="72">
        <v>28</v>
      </c>
      <c r="J125" s="72">
        <f t="shared" si="9"/>
        <v>1141</v>
      </c>
      <c r="K125" s="66" t="s">
        <v>27</v>
      </c>
    </row>
    <row r="126" spans="1:11" x14ac:dyDescent="0.3">
      <c r="A126" s="66" t="s">
        <v>28</v>
      </c>
      <c r="B126" s="354">
        <v>0</v>
      </c>
      <c r="C126" s="72">
        <v>1</v>
      </c>
      <c r="D126" s="72">
        <v>3</v>
      </c>
      <c r="E126" s="72">
        <v>1</v>
      </c>
      <c r="F126" s="72">
        <v>111</v>
      </c>
      <c r="G126" s="72">
        <v>0</v>
      </c>
      <c r="H126" s="72">
        <v>0</v>
      </c>
      <c r="I126" s="72">
        <v>1</v>
      </c>
      <c r="J126" s="72">
        <f t="shared" si="9"/>
        <v>117</v>
      </c>
      <c r="K126" s="66" t="s">
        <v>28</v>
      </c>
    </row>
    <row r="127" spans="1:11" x14ac:dyDescent="0.3">
      <c r="A127" s="66" t="s">
        <v>29</v>
      </c>
      <c r="B127" s="354">
        <v>7</v>
      </c>
      <c r="C127" s="72">
        <v>20</v>
      </c>
      <c r="D127" s="72">
        <v>211</v>
      </c>
      <c r="E127" s="72">
        <v>44</v>
      </c>
      <c r="F127" s="72">
        <v>559</v>
      </c>
      <c r="G127" s="72">
        <v>2</v>
      </c>
      <c r="H127" s="72">
        <v>18</v>
      </c>
      <c r="I127" s="72">
        <v>8</v>
      </c>
      <c r="J127" s="72">
        <f t="shared" si="9"/>
        <v>869</v>
      </c>
      <c r="K127" s="66" t="s">
        <v>29</v>
      </c>
    </row>
    <row r="128" spans="1:11" x14ac:dyDescent="0.3">
      <c r="A128" s="66" t="s">
        <v>30</v>
      </c>
      <c r="B128" s="354">
        <v>0</v>
      </c>
      <c r="C128" s="72">
        <v>26</v>
      </c>
      <c r="D128" s="72">
        <v>49</v>
      </c>
      <c r="E128" s="72">
        <v>9</v>
      </c>
      <c r="F128" s="72">
        <v>52</v>
      </c>
      <c r="G128" s="72">
        <v>46</v>
      </c>
      <c r="H128" s="72">
        <v>3</v>
      </c>
      <c r="I128" s="72">
        <v>0</v>
      </c>
      <c r="J128" s="72">
        <f t="shared" si="9"/>
        <v>185</v>
      </c>
      <c r="K128" s="66" t="s">
        <v>30</v>
      </c>
    </row>
    <row r="129" spans="1:17" x14ac:dyDescent="0.3">
      <c r="A129" s="66" t="s">
        <v>31</v>
      </c>
      <c r="B129" s="354">
        <v>5</v>
      </c>
      <c r="C129" s="72">
        <v>8</v>
      </c>
      <c r="D129" s="72">
        <v>286</v>
      </c>
      <c r="E129" s="72">
        <v>47</v>
      </c>
      <c r="F129" s="72">
        <v>987</v>
      </c>
      <c r="G129" s="72">
        <v>0</v>
      </c>
      <c r="H129" s="72">
        <v>2</v>
      </c>
      <c r="I129" s="72">
        <v>3</v>
      </c>
      <c r="J129" s="72">
        <f t="shared" si="9"/>
        <v>1338</v>
      </c>
      <c r="K129" s="66" t="s">
        <v>31</v>
      </c>
    </row>
    <row r="130" spans="1:17" x14ac:dyDescent="0.3">
      <c r="A130" s="66" t="s">
        <v>32</v>
      </c>
      <c r="B130" s="354">
        <v>0</v>
      </c>
      <c r="C130" s="354">
        <v>0</v>
      </c>
      <c r="D130" s="354">
        <v>0</v>
      </c>
      <c r="E130" s="354">
        <v>0</v>
      </c>
      <c r="F130" s="354">
        <v>0</v>
      </c>
      <c r="G130" s="354">
        <v>0</v>
      </c>
      <c r="H130" s="354">
        <v>0</v>
      </c>
      <c r="I130" s="354">
        <v>0</v>
      </c>
      <c r="J130" s="72">
        <f t="shared" si="9"/>
        <v>0</v>
      </c>
      <c r="K130" s="66" t="s">
        <v>32</v>
      </c>
    </row>
    <row r="131" spans="1:17" x14ac:dyDescent="0.3">
      <c r="A131" s="66" t="s">
        <v>33</v>
      </c>
      <c r="B131" s="354">
        <v>0</v>
      </c>
      <c r="C131" s="354">
        <v>0</v>
      </c>
      <c r="D131" s="354">
        <v>0</v>
      </c>
      <c r="E131" s="354">
        <v>0</v>
      </c>
      <c r="F131" s="354">
        <v>0</v>
      </c>
      <c r="G131" s="354">
        <v>0</v>
      </c>
      <c r="H131" s="354">
        <v>0</v>
      </c>
      <c r="I131" s="354">
        <v>0</v>
      </c>
      <c r="J131" s="72">
        <v>0</v>
      </c>
      <c r="K131" s="66" t="s">
        <v>33</v>
      </c>
    </row>
    <row r="132" spans="1:17" x14ac:dyDescent="0.3">
      <c r="A132" s="66" t="s">
        <v>34</v>
      </c>
      <c r="B132" s="354">
        <v>3</v>
      </c>
      <c r="C132" s="72">
        <v>20</v>
      </c>
      <c r="D132" s="72">
        <v>159</v>
      </c>
      <c r="E132" s="72">
        <v>16</v>
      </c>
      <c r="F132" s="72">
        <v>828</v>
      </c>
      <c r="G132" s="72">
        <v>4</v>
      </c>
      <c r="H132" s="72">
        <v>1</v>
      </c>
      <c r="I132" s="72">
        <v>8</v>
      </c>
      <c r="J132" s="72">
        <f t="shared" ref="J132:J138" si="10">SUM(B132:I132)</f>
        <v>1039</v>
      </c>
      <c r="K132" s="66" t="s">
        <v>34</v>
      </c>
    </row>
    <row r="133" spans="1:17" x14ac:dyDescent="0.3">
      <c r="A133" s="66" t="s">
        <v>35</v>
      </c>
      <c r="B133" s="354">
        <v>7</v>
      </c>
      <c r="C133" s="72">
        <v>9</v>
      </c>
      <c r="D133" s="72">
        <v>30</v>
      </c>
      <c r="E133" s="72">
        <v>23</v>
      </c>
      <c r="F133" s="72">
        <v>373</v>
      </c>
      <c r="G133" s="72">
        <v>15</v>
      </c>
      <c r="H133" s="72">
        <v>0</v>
      </c>
      <c r="I133" s="72">
        <v>0</v>
      </c>
      <c r="J133" s="72">
        <f t="shared" si="10"/>
        <v>457</v>
      </c>
      <c r="K133" s="66" t="s">
        <v>35</v>
      </c>
    </row>
    <row r="134" spans="1:17" x14ac:dyDescent="0.3">
      <c r="A134" s="66" t="s">
        <v>36</v>
      </c>
      <c r="B134" s="354">
        <v>6</v>
      </c>
      <c r="C134" s="72">
        <v>16</v>
      </c>
      <c r="D134" s="72">
        <v>61</v>
      </c>
      <c r="E134" s="354">
        <v>55</v>
      </c>
      <c r="F134" s="354">
        <v>421</v>
      </c>
      <c r="G134" s="354">
        <v>7</v>
      </c>
      <c r="H134" s="72">
        <v>0</v>
      </c>
      <c r="I134" s="72">
        <v>1</v>
      </c>
      <c r="J134" s="72">
        <f t="shared" si="10"/>
        <v>567</v>
      </c>
      <c r="K134" s="66" t="s">
        <v>36</v>
      </c>
    </row>
    <row r="135" spans="1:17" x14ac:dyDescent="0.3">
      <c r="A135" s="66" t="s">
        <v>37</v>
      </c>
      <c r="B135" s="354">
        <v>0</v>
      </c>
      <c r="C135" s="354">
        <v>0</v>
      </c>
      <c r="D135" s="354">
        <v>0</v>
      </c>
      <c r="E135" s="354">
        <v>0</v>
      </c>
      <c r="F135" s="354">
        <v>0</v>
      </c>
      <c r="G135" s="354">
        <v>0</v>
      </c>
      <c r="H135" s="354">
        <v>0</v>
      </c>
      <c r="I135" s="354">
        <v>0</v>
      </c>
      <c r="J135" s="72">
        <f t="shared" si="10"/>
        <v>0</v>
      </c>
      <c r="K135" s="66" t="s">
        <v>37</v>
      </c>
    </row>
    <row r="136" spans="1:17" x14ac:dyDescent="0.3">
      <c r="A136" s="66" t="s">
        <v>38</v>
      </c>
      <c r="B136" s="354">
        <v>0</v>
      </c>
      <c r="C136" s="354">
        <v>0</v>
      </c>
      <c r="D136" s="354">
        <v>0</v>
      </c>
      <c r="F136" s="60">
        <v>5</v>
      </c>
      <c r="H136" s="354">
        <v>1</v>
      </c>
      <c r="I136" s="354">
        <v>0</v>
      </c>
      <c r="J136" s="72">
        <f t="shared" si="10"/>
        <v>6</v>
      </c>
      <c r="K136" s="66" t="s">
        <v>38</v>
      </c>
    </row>
    <row r="137" spans="1:17" x14ac:dyDescent="0.3">
      <c r="A137" s="66" t="s">
        <v>39</v>
      </c>
      <c r="B137" s="354">
        <v>0</v>
      </c>
      <c r="C137" s="354">
        <v>0</v>
      </c>
      <c r="D137" s="354">
        <v>0</v>
      </c>
      <c r="E137" s="354">
        <v>0</v>
      </c>
      <c r="F137" s="354">
        <v>0</v>
      </c>
      <c r="G137" s="354">
        <v>0</v>
      </c>
      <c r="H137" s="354">
        <v>0</v>
      </c>
      <c r="I137" s="354">
        <v>0</v>
      </c>
      <c r="J137" s="72">
        <f t="shared" si="10"/>
        <v>0</v>
      </c>
      <c r="K137" s="66" t="s">
        <v>39</v>
      </c>
    </row>
    <row r="138" spans="1:17" x14ac:dyDescent="0.3">
      <c r="A138" s="69" t="s">
        <v>0</v>
      </c>
      <c r="B138" s="335">
        <f>SUM(B121:B137)</f>
        <v>37</v>
      </c>
      <c r="C138" s="335">
        <f t="shared" ref="C138:E138" si="11">SUM(C121:C137)</f>
        <v>174</v>
      </c>
      <c r="D138" s="335">
        <f t="shared" si="11"/>
        <v>1288</v>
      </c>
      <c r="E138" s="335">
        <f t="shared" si="11"/>
        <v>332</v>
      </c>
      <c r="F138" s="335">
        <f t="shared" ref="F138" si="12">SUM(F121:F137)</f>
        <v>5296</v>
      </c>
      <c r="G138" s="335">
        <f t="shared" ref="G138" si="13">SUM(G121:G137)</f>
        <v>90</v>
      </c>
      <c r="H138" s="335">
        <f t="shared" ref="H138" si="14">SUM(H121:H137)</f>
        <v>39</v>
      </c>
      <c r="I138" s="335">
        <f t="shared" ref="I138" si="15">SUM(I121:I137)</f>
        <v>78</v>
      </c>
      <c r="J138" s="335">
        <f t="shared" si="10"/>
        <v>7334</v>
      </c>
      <c r="K138" s="69" t="s">
        <v>0</v>
      </c>
      <c r="M138" s="72"/>
      <c r="N138" s="72"/>
      <c r="O138" s="72"/>
      <c r="P138" s="72"/>
      <c r="Q138" s="72"/>
    </row>
    <row r="139" spans="1:17" x14ac:dyDescent="0.3">
      <c r="A139" s="66" t="s">
        <v>1</v>
      </c>
      <c r="B139" s="338">
        <f>B138/J138</f>
        <v>5.044995909462776E-3</v>
      </c>
      <c r="C139" s="338">
        <f>C138/J138</f>
        <v>2.3725115898554677E-2</v>
      </c>
      <c r="D139" s="338">
        <f>D138/J138</f>
        <v>0.17562039814562314</v>
      </c>
      <c r="E139" s="338">
        <f>E138/J138</f>
        <v>4.5268611944368695E-2</v>
      </c>
      <c r="F139" s="338">
        <f>F138/J138</f>
        <v>0.72211617125715843</v>
      </c>
      <c r="G139" s="338">
        <f>I138/J138</f>
        <v>1.0635396782110717E-2</v>
      </c>
      <c r="H139" s="449">
        <f>H138/J138</f>
        <v>5.3176983910553583E-3</v>
      </c>
      <c r="I139" s="338">
        <f>I138/J138</f>
        <v>1.0635396782110717E-2</v>
      </c>
      <c r="J139" s="338">
        <f>SUM(B139:I139)</f>
        <v>0.99836378511044443</v>
      </c>
      <c r="K139" s="66" t="s">
        <v>1</v>
      </c>
      <c r="M139" s="338"/>
      <c r="N139" s="338"/>
      <c r="O139" s="338"/>
    </row>
    <row r="140" spans="1:17" x14ac:dyDescent="0.3">
      <c r="A140" s="66" t="s">
        <v>71</v>
      </c>
      <c r="B140" s="354">
        <v>20</v>
      </c>
      <c r="C140" s="72">
        <v>48</v>
      </c>
      <c r="D140" s="72">
        <v>72</v>
      </c>
      <c r="E140" s="72">
        <v>48</v>
      </c>
      <c r="F140" s="72">
        <v>75</v>
      </c>
      <c r="G140" s="72">
        <v>12</v>
      </c>
      <c r="H140" s="72">
        <v>11</v>
      </c>
      <c r="I140" s="72">
        <v>18</v>
      </c>
      <c r="J140" s="72"/>
      <c r="K140" s="66" t="s">
        <v>71</v>
      </c>
    </row>
    <row r="141" spans="1:17" ht="17.399999999999999" x14ac:dyDescent="0.3">
      <c r="A141" s="66" t="s">
        <v>259</v>
      </c>
      <c r="B141" s="354"/>
      <c r="C141" s="72"/>
      <c r="D141" s="72"/>
      <c r="E141" s="72"/>
      <c r="F141" s="72"/>
      <c r="G141" s="72"/>
      <c r="H141" s="72"/>
      <c r="I141" s="72"/>
      <c r="J141" s="72"/>
      <c r="K141" s="66"/>
    </row>
    <row r="142" spans="1:17" x14ac:dyDescent="0.3">
      <c r="A142" s="66"/>
    </row>
    <row r="209" spans="3:3" x14ac:dyDescent="0.3">
      <c r="C209" s="60"/>
    </row>
    <row r="211" spans="3:3" x14ac:dyDescent="0.3">
      <c r="C211" s="60"/>
    </row>
    <row r="212" spans="3:3" x14ac:dyDescent="0.3">
      <c r="C212" s="60"/>
    </row>
    <row r="213" spans="3:3" x14ac:dyDescent="0.3">
      <c r="C213" s="60"/>
    </row>
    <row r="214" spans="3:3" x14ac:dyDescent="0.3">
      <c r="C214" s="60"/>
    </row>
    <row r="215" spans="3:3" x14ac:dyDescent="0.3">
      <c r="C215" s="60"/>
    </row>
    <row r="216" spans="3:3" x14ac:dyDescent="0.3">
      <c r="C216" s="60"/>
    </row>
    <row r="217" spans="3:3" x14ac:dyDescent="0.3">
      <c r="C217" s="60"/>
    </row>
    <row r="218" spans="3:3" x14ac:dyDescent="0.3">
      <c r="C218" s="60"/>
    </row>
    <row r="219" spans="3:3" x14ac:dyDescent="0.3">
      <c r="C219" s="60"/>
    </row>
    <row r="220" spans="3:3" x14ac:dyDescent="0.3">
      <c r="C220" s="60"/>
    </row>
    <row r="221" spans="3:3" x14ac:dyDescent="0.3">
      <c r="C221" s="60"/>
    </row>
    <row r="222" spans="3:3" x14ac:dyDescent="0.3">
      <c r="C222" s="60"/>
    </row>
    <row r="223" spans="3:3" x14ac:dyDescent="0.3">
      <c r="C223" s="60"/>
    </row>
    <row r="224" spans="3:3" x14ac:dyDescent="0.3">
      <c r="C224" s="60"/>
    </row>
    <row r="225" spans="3:3" x14ac:dyDescent="0.3">
      <c r="C225" s="60"/>
    </row>
    <row r="226" spans="3:3" x14ac:dyDescent="0.3">
      <c r="C226" s="60"/>
    </row>
    <row r="227" spans="3:3" x14ac:dyDescent="0.3">
      <c r="C227" s="60"/>
    </row>
    <row r="228" spans="3:3" x14ac:dyDescent="0.3">
      <c r="C228" s="60"/>
    </row>
    <row r="229" spans="3:3" x14ac:dyDescent="0.3">
      <c r="C229" s="60"/>
    </row>
    <row r="230" spans="3:3" x14ac:dyDescent="0.3">
      <c r="C230" s="60"/>
    </row>
    <row r="231" spans="3:3" x14ac:dyDescent="0.3">
      <c r="C231" s="60"/>
    </row>
    <row r="232" spans="3:3" x14ac:dyDescent="0.3">
      <c r="C232" s="60"/>
    </row>
    <row r="233" spans="3:3" x14ac:dyDescent="0.3">
      <c r="C233" s="60"/>
    </row>
    <row r="234" spans="3:3" x14ac:dyDescent="0.3">
      <c r="C234" s="60"/>
    </row>
    <row r="235" spans="3:3" x14ac:dyDescent="0.3">
      <c r="C235" s="60"/>
    </row>
    <row r="236" spans="3:3" x14ac:dyDescent="0.3">
      <c r="C236" s="60"/>
    </row>
    <row r="237" spans="3:3" x14ac:dyDescent="0.3">
      <c r="C237" s="60"/>
    </row>
    <row r="238" spans="3:3" x14ac:dyDescent="0.3">
      <c r="C238" s="60"/>
    </row>
    <row r="239" spans="3:3" x14ac:dyDescent="0.3">
      <c r="C239" s="60"/>
    </row>
    <row r="240" spans="3:3" x14ac:dyDescent="0.3">
      <c r="C240" s="60"/>
    </row>
    <row r="241" spans="3:3" x14ac:dyDescent="0.3">
      <c r="C241" s="60"/>
    </row>
    <row r="242" spans="3:3" x14ac:dyDescent="0.3">
      <c r="C242" s="60"/>
    </row>
    <row r="243" spans="3:3" x14ac:dyDescent="0.3">
      <c r="C243" s="60"/>
    </row>
    <row r="244" spans="3:3" x14ac:dyDescent="0.3">
      <c r="C244" s="60"/>
    </row>
    <row r="245" spans="3:3" x14ac:dyDescent="0.3">
      <c r="C245" s="60"/>
    </row>
    <row r="246" spans="3:3" x14ac:dyDescent="0.3">
      <c r="C246" s="60"/>
    </row>
    <row r="247" spans="3:3" x14ac:dyDescent="0.3">
      <c r="C247" s="60"/>
    </row>
    <row r="248" spans="3:3" x14ac:dyDescent="0.3">
      <c r="C248" s="60"/>
    </row>
    <row r="249" spans="3:3" x14ac:dyDescent="0.3">
      <c r="C249" s="60"/>
    </row>
    <row r="250" spans="3:3" x14ac:dyDescent="0.3">
      <c r="C250" s="60"/>
    </row>
    <row r="251" spans="3:3" x14ac:dyDescent="0.3">
      <c r="C251" s="60"/>
    </row>
    <row r="252" spans="3:3" x14ac:dyDescent="0.3">
      <c r="C252" s="60"/>
    </row>
    <row r="253" spans="3:3" x14ac:dyDescent="0.3">
      <c r="C253" s="60"/>
    </row>
    <row r="254" spans="3:3" x14ac:dyDescent="0.3">
      <c r="C254" s="60"/>
    </row>
    <row r="255" spans="3:3" x14ac:dyDescent="0.3">
      <c r="C255" s="60"/>
    </row>
    <row r="256" spans="3:3" x14ac:dyDescent="0.3">
      <c r="C256" s="60"/>
    </row>
    <row r="257" spans="3:3" x14ac:dyDescent="0.3">
      <c r="C257" s="60"/>
    </row>
    <row r="258" spans="3:3" x14ac:dyDescent="0.3">
      <c r="C258" s="60"/>
    </row>
    <row r="259" spans="3:3" x14ac:dyDescent="0.3">
      <c r="C259" s="60"/>
    </row>
    <row r="260" spans="3:3" x14ac:dyDescent="0.3">
      <c r="C260" s="60"/>
    </row>
    <row r="261" spans="3:3" x14ac:dyDescent="0.3">
      <c r="C261" s="60"/>
    </row>
    <row r="262" spans="3:3" x14ac:dyDescent="0.3">
      <c r="C262" s="60"/>
    </row>
    <row r="263" spans="3:3" x14ac:dyDescent="0.3">
      <c r="C263" s="60"/>
    </row>
    <row r="264" spans="3:3" x14ac:dyDescent="0.3">
      <c r="C264" s="60"/>
    </row>
    <row r="265" spans="3:3" x14ac:dyDescent="0.3">
      <c r="C265" s="60"/>
    </row>
    <row r="266" spans="3:3" x14ac:dyDescent="0.3">
      <c r="C266" s="60"/>
    </row>
    <row r="267" spans="3:3" x14ac:dyDescent="0.3">
      <c r="C267" s="60"/>
    </row>
    <row r="268" spans="3:3" x14ac:dyDescent="0.3">
      <c r="C268" s="60"/>
    </row>
    <row r="269" spans="3:3" x14ac:dyDescent="0.3">
      <c r="C269" s="60"/>
    </row>
    <row r="270" spans="3:3" x14ac:dyDescent="0.3">
      <c r="C270" s="60"/>
    </row>
    <row r="271" spans="3:3" x14ac:dyDescent="0.3">
      <c r="C271" s="60"/>
    </row>
    <row r="272" spans="3:3" x14ac:dyDescent="0.3">
      <c r="C272" s="60"/>
    </row>
    <row r="273" spans="3:3" x14ac:dyDescent="0.3">
      <c r="C273" s="60"/>
    </row>
    <row r="274" spans="3:3" x14ac:dyDescent="0.3">
      <c r="C274" s="60"/>
    </row>
    <row r="275" spans="3:3" x14ac:dyDescent="0.3">
      <c r="C275" s="60"/>
    </row>
    <row r="276" spans="3:3" x14ac:dyDescent="0.3">
      <c r="C276" s="60"/>
    </row>
    <row r="277" spans="3:3" x14ac:dyDescent="0.3">
      <c r="C277" s="60"/>
    </row>
    <row r="278" spans="3:3" x14ac:dyDescent="0.3">
      <c r="C278" s="60"/>
    </row>
    <row r="279" spans="3:3" x14ac:dyDescent="0.3">
      <c r="C279" s="60"/>
    </row>
    <row r="280" spans="3:3" x14ac:dyDescent="0.3">
      <c r="C280" s="60"/>
    </row>
    <row r="281" spans="3:3" x14ac:dyDescent="0.3">
      <c r="C281" s="60"/>
    </row>
    <row r="282" spans="3:3" x14ac:dyDescent="0.3">
      <c r="C282" s="60"/>
    </row>
    <row r="283" spans="3:3" x14ac:dyDescent="0.3">
      <c r="C283" s="60"/>
    </row>
    <row r="284" spans="3:3" x14ac:dyDescent="0.3">
      <c r="C284" s="60"/>
    </row>
    <row r="285" spans="3:3" x14ac:dyDescent="0.3">
      <c r="C285" s="60"/>
    </row>
    <row r="286" spans="3:3" x14ac:dyDescent="0.3">
      <c r="C286" s="60"/>
    </row>
    <row r="287" spans="3:3" x14ac:dyDescent="0.3">
      <c r="C287" s="60"/>
    </row>
    <row r="288" spans="3:3" x14ac:dyDescent="0.3">
      <c r="C288" s="60"/>
    </row>
    <row r="289" spans="3:3" x14ac:dyDescent="0.3">
      <c r="C289" s="60"/>
    </row>
    <row r="290" spans="3:3" x14ac:dyDescent="0.3">
      <c r="C290" s="60"/>
    </row>
    <row r="291" spans="3:3" x14ac:dyDescent="0.3">
      <c r="C291" s="60"/>
    </row>
    <row r="292" spans="3:3" x14ac:dyDescent="0.3">
      <c r="C292" s="60"/>
    </row>
    <row r="293" spans="3:3" x14ac:dyDescent="0.3">
      <c r="C293" s="60"/>
    </row>
    <row r="294" spans="3:3" x14ac:dyDescent="0.3">
      <c r="C294" s="60"/>
    </row>
    <row r="295" spans="3:3" x14ac:dyDescent="0.3">
      <c r="C295" s="60"/>
    </row>
    <row r="297" spans="3:3" x14ac:dyDescent="0.3">
      <c r="C297" s="60"/>
    </row>
    <row r="298" spans="3:3" x14ac:dyDescent="0.3">
      <c r="C298" s="60"/>
    </row>
    <row r="299" spans="3:3" x14ac:dyDescent="0.3">
      <c r="C299" s="60"/>
    </row>
    <row r="300" spans="3:3" x14ac:dyDescent="0.3">
      <c r="C300" s="60"/>
    </row>
    <row r="301" spans="3:3" x14ac:dyDescent="0.3">
      <c r="C301" s="60"/>
    </row>
    <row r="302" spans="3:3" x14ac:dyDescent="0.3">
      <c r="C302" s="60"/>
    </row>
    <row r="303" spans="3:3" x14ac:dyDescent="0.3">
      <c r="C303" s="60"/>
    </row>
    <row r="304" spans="3:3" x14ac:dyDescent="0.3">
      <c r="C304" s="60"/>
    </row>
    <row r="305" spans="3:3" x14ac:dyDescent="0.3">
      <c r="C305" s="60"/>
    </row>
    <row r="306" spans="3:3" x14ac:dyDescent="0.3">
      <c r="C306" s="60"/>
    </row>
    <row r="307" spans="3:3" x14ac:dyDescent="0.3">
      <c r="C307" s="60"/>
    </row>
    <row r="308" spans="3:3" x14ac:dyDescent="0.3">
      <c r="C308" s="60"/>
    </row>
    <row r="309" spans="3:3" x14ac:dyDescent="0.3">
      <c r="C309" s="60"/>
    </row>
    <row r="310" spans="3:3" x14ac:dyDescent="0.3">
      <c r="C310" s="60"/>
    </row>
    <row r="311" spans="3:3" x14ac:dyDescent="0.3">
      <c r="C311" s="60"/>
    </row>
    <row r="312" spans="3:3" x14ac:dyDescent="0.3">
      <c r="C312" s="60"/>
    </row>
    <row r="313" spans="3:3" x14ac:dyDescent="0.3">
      <c r="C313" s="60"/>
    </row>
    <row r="314" spans="3:3" x14ac:dyDescent="0.3">
      <c r="C314" s="60"/>
    </row>
    <row r="315" spans="3:3" x14ac:dyDescent="0.3">
      <c r="C315" s="60"/>
    </row>
    <row r="316" spans="3:3" x14ac:dyDescent="0.3">
      <c r="C316" s="60"/>
    </row>
    <row r="317" spans="3:3" x14ac:dyDescent="0.3">
      <c r="C317" s="60"/>
    </row>
    <row r="318" spans="3:3" x14ac:dyDescent="0.3">
      <c r="C318" s="60"/>
    </row>
    <row r="319" spans="3:3" x14ac:dyDescent="0.3">
      <c r="C319" s="60"/>
    </row>
    <row r="320" spans="3:3" x14ac:dyDescent="0.3">
      <c r="C320" s="60"/>
    </row>
    <row r="321" spans="3:3" x14ac:dyDescent="0.3">
      <c r="C321" s="60"/>
    </row>
    <row r="322" spans="3:3" x14ac:dyDescent="0.3">
      <c r="C322" s="60"/>
    </row>
    <row r="323" spans="3:3" x14ac:dyDescent="0.3">
      <c r="C323" s="60"/>
    </row>
    <row r="324" spans="3:3" x14ac:dyDescent="0.3">
      <c r="C324" s="60"/>
    </row>
    <row r="325" spans="3:3" x14ac:dyDescent="0.3">
      <c r="C325" s="60"/>
    </row>
    <row r="326" spans="3:3" x14ac:dyDescent="0.3">
      <c r="C326" s="60"/>
    </row>
    <row r="327" spans="3:3" x14ac:dyDescent="0.3">
      <c r="C327" s="60"/>
    </row>
    <row r="328" spans="3:3" x14ac:dyDescent="0.3">
      <c r="C328" s="60"/>
    </row>
    <row r="329" spans="3:3" x14ac:dyDescent="0.3">
      <c r="C329" s="60"/>
    </row>
    <row r="330" spans="3:3" x14ac:dyDescent="0.3">
      <c r="C330" s="60"/>
    </row>
    <row r="331" spans="3:3" x14ac:dyDescent="0.3">
      <c r="C331" s="60"/>
    </row>
    <row r="332" spans="3:3" x14ac:dyDescent="0.3">
      <c r="C332" s="60"/>
    </row>
    <row r="333" spans="3:3" x14ac:dyDescent="0.3">
      <c r="C333" s="60"/>
    </row>
    <row r="334" spans="3:3" x14ac:dyDescent="0.3">
      <c r="C334" s="60"/>
    </row>
    <row r="335" spans="3:3" x14ac:dyDescent="0.3">
      <c r="C335" s="60"/>
    </row>
    <row r="336" spans="3:3" x14ac:dyDescent="0.3">
      <c r="C336" s="60"/>
    </row>
    <row r="337" spans="3:3" x14ac:dyDescent="0.3">
      <c r="C337" s="60"/>
    </row>
    <row r="338" spans="3:3" x14ac:dyDescent="0.3">
      <c r="C338" s="60"/>
    </row>
    <row r="339" spans="3:3" x14ac:dyDescent="0.3">
      <c r="C339" s="60"/>
    </row>
    <row r="340" spans="3:3" x14ac:dyDescent="0.3">
      <c r="C340" s="60"/>
    </row>
    <row r="341" spans="3:3" x14ac:dyDescent="0.3">
      <c r="C341" s="60"/>
    </row>
    <row r="342" spans="3:3" x14ac:dyDescent="0.3">
      <c r="C342" s="60"/>
    </row>
    <row r="343" spans="3:3" x14ac:dyDescent="0.3">
      <c r="C343" s="60"/>
    </row>
    <row r="344" spans="3:3" x14ac:dyDescent="0.3">
      <c r="C344" s="60"/>
    </row>
    <row r="345" spans="3:3" x14ac:dyDescent="0.3">
      <c r="C345" s="60"/>
    </row>
    <row r="346" spans="3:3" x14ac:dyDescent="0.3">
      <c r="C346" s="60"/>
    </row>
    <row r="347" spans="3:3" x14ac:dyDescent="0.3">
      <c r="C347" s="60"/>
    </row>
    <row r="348" spans="3:3" x14ac:dyDescent="0.3">
      <c r="C348" s="60"/>
    </row>
    <row r="349" spans="3:3" x14ac:dyDescent="0.3">
      <c r="C349" s="60"/>
    </row>
    <row r="350" spans="3:3" x14ac:dyDescent="0.3">
      <c r="C350" s="60"/>
    </row>
    <row r="351" spans="3:3" x14ac:dyDescent="0.3">
      <c r="C351" s="60"/>
    </row>
    <row r="352" spans="3:3" x14ac:dyDescent="0.3">
      <c r="C352" s="60"/>
    </row>
    <row r="353" spans="3:3" x14ac:dyDescent="0.3">
      <c r="C353" s="60"/>
    </row>
    <row r="354" spans="3:3" x14ac:dyDescent="0.3">
      <c r="C354" s="60"/>
    </row>
    <row r="355" spans="3:3" x14ac:dyDescent="0.3">
      <c r="C355" s="60"/>
    </row>
    <row r="356" spans="3:3" x14ac:dyDescent="0.3">
      <c r="C356" s="60"/>
    </row>
    <row r="357" spans="3:3" x14ac:dyDescent="0.3">
      <c r="C357" s="60"/>
    </row>
    <row r="358" spans="3:3" x14ac:dyDescent="0.3">
      <c r="C358" s="60"/>
    </row>
    <row r="359" spans="3:3" x14ac:dyDescent="0.3">
      <c r="C359" s="60"/>
    </row>
    <row r="360" spans="3:3" x14ac:dyDescent="0.3">
      <c r="C360" s="60"/>
    </row>
    <row r="361" spans="3:3" x14ac:dyDescent="0.3">
      <c r="C361" s="60"/>
    </row>
    <row r="362" spans="3:3" x14ac:dyDescent="0.3">
      <c r="C362" s="60"/>
    </row>
    <row r="363" spans="3:3" x14ac:dyDescent="0.3">
      <c r="C363" s="60"/>
    </row>
    <row r="364" spans="3:3" x14ac:dyDescent="0.3">
      <c r="C364" s="60"/>
    </row>
    <row r="365" spans="3:3" x14ac:dyDescent="0.3">
      <c r="C365" s="60"/>
    </row>
    <row r="366" spans="3:3" x14ac:dyDescent="0.3">
      <c r="C366" s="60"/>
    </row>
    <row r="367" spans="3:3" x14ac:dyDescent="0.3">
      <c r="C367" s="60"/>
    </row>
    <row r="368" spans="3:3" x14ac:dyDescent="0.3">
      <c r="C368" s="60"/>
    </row>
    <row r="369" spans="3:3" x14ac:dyDescent="0.3">
      <c r="C369" s="60"/>
    </row>
    <row r="370" spans="3:3" x14ac:dyDescent="0.3">
      <c r="C370" s="60"/>
    </row>
    <row r="371" spans="3:3" x14ac:dyDescent="0.3">
      <c r="C371" s="60"/>
    </row>
    <row r="372" spans="3:3" x14ac:dyDescent="0.3">
      <c r="C372" s="60"/>
    </row>
    <row r="373" spans="3:3" x14ac:dyDescent="0.3">
      <c r="C373" s="60"/>
    </row>
  </sheetData>
  <mergeCells count="9">
    <mergeCell ref="B2:C2"/>
    <mergeCell ref="A1:C1"/>
    <mergeCell ref="A119:K119"/>
    <mergeCell ref="A72:D72"/>
    <mergeCell ref="A49:K49"/>
    <mergeCell ref="A25:G25"/>
    <mergeCell ref="B26:D26"/>
    <mergeCell ref="E26:G26"/>
    <mergeCell ref="A95:D95"/>
  </mergeCells>
  <phoneticPr fontId="1" type="noConversion"/>
  <printOptions horizontalCentered="1" gridLines="1"/>
  <pageMargins left="0.75" right="0.75" top="1.25" bottom="0.75" header="0.5" footer="0.5"/>
  <pageSetup scale="60" orientation="landscape" r:id="rId1"/>
  <headerFooter alignWithMargins="0">
    <oddHeader>&amp;C&amp;"Microsoft Sans Serif,Bold"&amp;14&amp;K08-049SREB Council on Collegiate Education for Nursing
2012 Survey Results
Associate's Programs</oddHeader>
    <oddFooter>&amp;C&amp;"MS Reference Sans Serif,Bold"&amp;12&amp;K08-047Page &amp;P</oddFooter>
  </headerFooter>
  <rowBreaks count="6" manualBreakCount="6">
    <brk id="48" max="10" man="1"/>
    <brk id="94" max="10" man="1"/>
    <brk id="142" max="7" man="1"/>
    <brk id="187" max="7" man="1"/>
    <brk id="273" max="7" man="1"/>
    <brk id="32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R146"/>
  <sheetViews>
    <sheetView zoomScale="110" zoomScaleNormal="110" zoomScalePageLayoutView="91" workbookViewId="0">
      <selection activeCell="E9" sqref="E9"/>
    </sheetView>
  </sheetViews>
  <sheetFormatPr defaultColWidth="9.109375" defaultRowHeight="14.4" x14ac:dyDescent="0.3"/>
  <cols>
    <col min="1" max="1" width="32.5546875" style="275" customWidth="1"/>
    <col min="2" max="2" width="21" style="275" customWidth="1"/>
    <col min="3" max="3" width="19" style="275" customWidth="1"/>
    <col min="4" max="4" width="13.5546875" style="275" customWidth="1"/>
    <col min="5" max="5" width="12.33203125" style="275" customWidth="1"/>
    <col min="6" max="6" width="12.5546875" style="275" customWidth="1"/>
    <col min="7" max="7" width="18.44140625" style="275" customWidth="1"/>
    <col min="8" max="8" width="16.33203125" style="275" customWidth="1"/>
    <col min="9" max="9" width="15" style="275" customWidth="1"/>
    <col min="10" max="10" width="15.5546875" style="275" customWidth="1"/>
    <col min="11" max="11" width="31.88671875" style="275" customWidth="1"/>
    <col min="12" max="12" width="12.5546875" style="275" customWidth="1"/>
    <col min="13" max="16384" width="9.109375" style="275"/>
  </cols>
  <sheetData>
    <row r="1" spans="1:9" ht="19.2" x14ac:dyDescent="0.3">
      <c r="A1" s="1088" t="s">
        <v>194</v>
      </c>
      <c r="B1" s="1089"/>
      <c r="C1" s="1089"/>
      <c r="D1" s="793"/>
      <c r="E1" s="793"/>
      <c r="F1" s="792"/>
      <c r="G1" s="276"/>
    </row>
    <row r="2" spans="1:9" s="277" customFormat="1" ht="16.8" x14ac:dyDescent="0.35">
      <c r="A2" s="794"/>
      <c r="B2" s="1087" t="s">
        <v>262</v>
      </c>
      <c r="C2" s="1087"/>
      <c r="D2" s="795"/>
      <c r="E2" s="795"/>
      <c r="F2" s="796"/>
      <c r="G2" s="797"/>
      <c r="H2" s="798"/>
      <c r="I2" s="798"/>
    </row>
    <row r="3" spans="1:9" s="277" customFormat="1" ht="16.8" x14ac:dyDescent="0.35">
      <c r="A3" s="794"/>
      <c r="B3" s="1025" t="s">
        <v>263</v>
      </c>
      <c r="C3" s="978" t="s">
        <v>266</v>
      </c>
      <c r="D3" s="799"/>
      <c r="E3" s="800"/>
      <c r="F3" s="796"/>
      <c r="G3" s="797"/>
      <c r="H3" s="798"/>
      <c r="I3" s="798"/>
    </row>
    <row r="4" spans="1:9" s="277" customFormat="1" ht="16.8" x14ac:dyDescent="0.35">
      <c r="A4" s="972" t="s">
        <v>23</v>
      </c>
      <c r="B4" s="973">
        <v>334</v>
      </c>
      <c r="C4" s="974">
        <v>519</v>
      </c>
      <c r="D4" s="801"/>
      <c r="E4" s="802"/>
      <c r="F4" s="803"/>
      <c r="G4" s="798"/>
      <c r="H4" s="798"/>
      <c r="I4" s="798"/>
    </row>
    <row r="5" spans="1:9" s="277" customFormat="1" ht="16.8" x14ac:dyDescent="0.35">
      <c r="A5" s="278" t="s">
        <v>24</v>
      </c>
      <c r="B5" s="975">
        <v>65</v>
      </c>
      <c r="C5" s="975">
        <v>78</v>
      </c>
      <c r="D5" s="798"/>
      <c r="E5" s="804"/>
      <c r="F5" s="798"/>
      <c r="G5" s="798"/>
      <c r="H5" s="798"/>
      <c r="I5" s="798"/>
    </row>
    <row r="6" spans="1:9" s="277" customFormat="1" ht="16.8" x14ac:dyDescent="0.35">
      <c r="A6" s="278" t="s">
        <v>25</v>
      </c>
      <c r="B6" s="976">
        <v>442</v>
      </c>
      <c r="C6" s="977">
        <v>497</v>
      </c>
      <c r="D6" s="798"/>
      <c r="E6" s="798"/>
      <c r="F6" s="798"/>
      <c r="G6" s="798"/>
      <c r="H6" s="798"/>
      <c r="I6" s="798"/>
    </row>
    <row r="7" spans="1:9" s="277" customFormat="1" ht="16.8" x14ac:dyDescent="0.35">
      <c r="A7" s="278" t="s">
        <v>26</v>
      </c>
      <c r="B7" s="976">
        <v>30</v>
      </c>
      <c r="C7" s="977">
        <v>1776</v>
      </c>
      <c r="D7" s="798"/>
      <c r="E7" s="798"/>
      <c r="F7" s="798"/>
      <c r="G7" s="798"/>
      <c r="H7" s="798"/>
      <c r="I7" s="798"/>
    </row>
    <row r="8" spans="1:9" s="277" customFormat="1" ht="16.8" x14ac:dyDescent="0.35">
      <c r="A8" s="278" t="s">
        <v>27</v>
      </c>
      <c r="B8" s="976">
        <v>481</v>
      </c>
      <c r="C8" s="975">
        <v>1876</v>
      </c>
      <c r="D8" s="798"/>
      <c r="E8" s="798"/>
      <c r="F8" s="798"/>
      <c r="G8" s="798"/>
      <c r="H8" s="798"/>
      <c r="I8" s="798"/>
    </row>
    <row r="9" spans="1:9" s="277" customFormat="1" ht="16.8" x14ac:dyDescent="0.35">
      <c r="A9" s="278" t="s">
        <v>28</v>
      </c>
      <c r="B9" s="976">
        <v>48</v>
      </c>
      <c r="C9" s="975">
        <v>221</v>
      </c>
      <c r="D9" s="798"/>
      <c r="E9" s="798"/>
      <c r="F9" s="798"/>
      <c r="G9" s="798"/>
      <c r="H9" s="798"/>
      <c r="I9" s="798"/>
    </row>
    <row r="10" spans="1:9" s="277" customFormat="1" ht="16.8" x14ac:dyDescent="0.35">
      <c r="A10" s="278" t="s">
        <v>29</v>
      </c>
      <c r="B10" s="976">
        <v>169</v>
      </c>
      <c r="C10" s="975">
        <v>244</v>
      </c>
      <c r="D10" s="798"/>
      <c r="E10" s="798"/>
      <c r="F10" s="798"/>
      <c r="G10" s="798"/>
      <c r="H10" s="798"/>
      <c r="I10" s="798"/>
    </row>
    <row r="11" spans="1:9" s="277" customFormat="1" ht="16.8" x14ac:dyDescent="0.35">
      <c r="A11" s="278" t="s">
        <v>30</v>
      </c>
      <c r="B11" s="976">
        <v>442</v>
      </c>
      <c r="C11" s="975">
        <v>141</v>
      </c>
      <c r="D11" s="798"/>
      <c r="E11" s="798"/>
      <c r="F11" s="798"/>
      <c r="G11" s="798"/>
      <c r="H11" s="798"/>
      <c r="I11" s="798"/>
    </row>
    <row r="12" spans="1:9" s="277" customFormat="1" ht="16.8" x14ac:dyDescent="0.35">
      <c r="A12" s="278" t="s">
        <v>31</v>
      </c>
      <c r="B12" s="976">
        <v>187</v>
      </c>
      <c r="C12" s="975">
        <v>402</v>
      </c>
      <c r="D12" s="798"/>
      <c r="E12" s="798"/>
      <c r="F12" s="798"/>
      <c r="G12" s="798"/>
      <c r="H12" s="798"/>
      <c r="I12" s="798"/>
    </row>
    <row r="13" spans="1:9" s="277" customFormat="1" ht="16.8" x14ac:dyDescent="0.35">
      <c r="A13" s="278" t="s">
        <v>32</v>
      </c>
      <c r="B13" s="976">
        <v>173</v>
      </c>
      <c r="C13" s="975">
        <v>737</v>
      </c>
      <c r="D13" s="798"/>
      <c r="E13" s="798"/>
      <c r="F13" s="798"/>
      <c r="G13" s="798"/>
      <c r="H13" s="798"/>
      <c r="I13" s="798"/>
    </row>
    <row r="14" spans="1:9" s="277" customFormat="1" ht="16.8" x14ac:dyDescent="0.35">
      <c r="A14" s="278" t="s">
        <v>33</v>
      </c>
      <c r="B14" s="976">
        <v>0</v>
      </c>
      <c r="C14" s="975">
        <v>144</v>
      </c>
      <c r="D14" s="798"/>
      <c r="E14" s="798"/>
      <c r="F14" s="798"/>
      <c r="G14" s="798"/>
      <c r="H14" s="798"/>
      <c r="I14" s="798"/>
    </row>
    <row r="15" spans="1:9" s="277" customFormat="1" ht="16.8" x14ac:dyDescent="0.35">
      <c r="A15" s="278" t="s">
        <v>34</v>
      </c>
      <c r="B15" s="976">
        <v>314</v>
      </c>
      <c r="C15" s="975">
        <v>383</v>
      </c>
      <c r="D15" s="798"/>
      <c r="E15" s="798"/>
      <c r="F15" s="798"/>
      <c r="G15" s="798"/>
      <c r="H15" s="798"/>
      <c r="I15" s="798"/>
    </row>
    <row r="16" spans="1:9" s="277" customFormat="1" ht="16.8" x14ac:dyDescent="0.35">
      <c r="A16" s="278" t="s">
        <v>35</v>
      </c>
      <c r="B16" s="976">
        <v>81</v>
      </c>
      <c r="C16" s="975">
        <v>842</v>
      </c>
      <c r="D16" s="798"/>
      <c r="E16" s="798"/>
      <c r="F16" s="798"/>
      <c r="G16" s="798"/>
      <c r="H16" s="798"/>
      <c r="I16" s="798"/>
    </row>
    <row r="17" spans="1:11" s="277" customFormat="1" ht="16.8" x14ac:dyDescent="0.35">
      <c r="A17" s="278" t="s">
        <v>36</v>
      </c>
      <c r="B17" s="976">
        <v>293</v>
      </c>
      <c r="C17" s="975">
        <v>1460</v>
      </c>
      <c r="D17" s="798"/>
      <c r="E17" s="798"/>
      <c r="F17" s="798"/>
      <c r="G17" s="798"/>
      <c r="H17" s="798"/>
      <c r="I17" s="798"/>
    </row>
    <row r="18" spans="1:11" s="277" customFormat="1" ht="16.8" x14ac:dyDescent="0.35">
      <c r="A18" s="278" t="s">
        <v>37</v>
      </c>
      <c r="B18" s="976">
        <v>436</v>
      </c>
      <c r="C18" s="975">
        <v>383</v>
      </c>
      <c r="D18" s="798"/>
      <c r="E18" s="798"/>
      <c r="F18" s="798"/>
      <c r="G18" s="798"/>
      <c r="H18" s="798"/>
      <c r="I18" s="798"/>
    </row>
    <row r="19" spans="1:11" s="277" customFormat="1" ht="16.8" x14ac:dyDescent="0.35">
      <c r="A19" s="278" t="s">
        <v>38</v>
      </c>
      <c r="B19" s="976">
        <v>50</v>
      </c>
      <c r="C19" s="975">
        <v>226</v>
      </c>
      <c r="D19" s="798"/>
      <c r="E19" s="798"/>
      <c r="F19" s="798"/>
      <c r="G19" s="798"/>
      <c r="H19" s="798"/>
      <c r="I19" s="798"/>
    </row>
    <row r="20" spans="1:11" s="277" customFormat="1" ht="16.8" x14ac:dyDescent="0.35">
      <c r="A20" s="278" t="s">
        <v>39</v>
      </c>
      <c r="B20" s="976">
        <v>0</v>
      </c>
      <c r="C20" s="975">
        <v>0</v>
      </c>
      <c r="D20" s="798"/>
      <c r="E20" s="798"/>
      <c r="F20" s="798"/>
      <c r="G20" s="798"/>
      <c r="H20" s="798"/>
      <c r="I20" s="798"/>
    </row>
    <row r="21" spans="1:11" s="277" customFormat="1" ht="16.8" x14ac:dyDescent="0.35">
      <c r="A21" s="805" t="s">
        <v>0</v>
      </c>
      <c r="B21" s="806">
        <f>SUM(B4:B20)</f>
        <v>3545</v>
      </c>
      <c r="C21" s="807">
        <f>SUM(C4:C20)</f>
        <v>9929</v>
      </c>
      <c r="D21" s="798"/>
      <c r="E21" s="798"/>
      <c r="F21" s="798"/>
      <c r="G21" s="457"/>
      <c r="H21" s="457"/>
      <c r="I21" s="457"/>
    </row>
    <row r="22" spans="1:11" s="277" customFormat="1" ht="16.8" x14ac:dyDescent="0.35">
      <c r="A22" s="458" t="s">
        <v>71</v>
      </c>
      <c r="B22" s="808">
        <v>54</v>
      </c>
      <c r="C22" s="809">
        <v>80</v>
      </c>
      <c r="D22" s="798"/>
      <c r="E22" s="798"/>
      <c r="F22" s="798"/>
      <c r="G22" s="457"/>
      <c r="H22" s="457"/>
      <c r="I22" s="457"/>
    </row>
    <row r="23" spans="1:11" s="277" customFormat="1" ht="18.75" customHeight="1" x14ac:dyDescent="0.35">
      <c r="A23" s="848" t="s">
        <v>268</v>
      </c>
      <c r="B23" s="843"/>
      <c r="C23" s="843"/>
      <c r="D23" s="839"/>
      <c r="E23" s="839"/>
      <c r="F23" s="839"/>
      <c r="G23" s="840"/>
      <c r="H23" s="840"/>
      <c r="I23" s="840"/>
      <c r="J23" s="841"/>
      <c r="K23" s="842"/>
    </row>
    <row r="24" spans="1:11" s="277" customFormat="1" ht="16.8" x14ac:dyDescent="0.35">
      <c r="F24" s="282"/>
      <c r="G24" s="283"/>
    </row>
    <row r="25" spans="1:11" ht="17.399999999999999" x14ac:dyDescent="0.3">
      <c r="A25" s="1090" t="s">
        <v>168</v>
      </c>
      <c r="B25" s="1091"/>
      <c r="C25" s="1091"/>
      <c r="D25" s="1091"/>
      <c r="E25" s="1091"/>
      <c r="F25" s="1091"/>
      <c r="G25" s="1091"/>
      <c r="H25" s="1091"/>
      <c r="I25" s="1091"/>
      <c r="J25" s="465"/>
      <c r="K25" s="284"/>
    </row>
    <row r="26" spans="1:11" s="287" customFormat="1" ht="18" x14ac:dyDescent="0.35">
      <c r="A26" s="285"/>
      <c r="B26" s="1103" t="s">
        <v>92</v>
      </c>
      <c r="C26" s="1103"/>
      <c r="D26" s="1104"/>
      <c r="E26" s="1105" t="s">
        <v>53</v>
      </c>
      <c r="F26" s="1103"/>
      <c r="G26" s="1103"/>
      <c r="H26" s="1103"/>
      <c r="I26" s="1103"/>
      <c r="J26" s="286"/>
      <c r="K26" s="286"/>
    </row>
    <row r="27" spans="1:11" s="290" customFormat="1" ht="16.8" x14ac:dyDescent="0.35">
      <c r="A27" s="844"/>
      <c r="B27" s="546" t="s">
        <v>192</v>
      </c>
      <c r="C27" s="979" t="s">
        <v>193</v>
      </c>
      <c r="D27" s="980" t="s">
        <v>0</v>
      </c>
      <c r="E27" s="845" t="s">
        <v>72</v>
      </c>
      <c r="F27" s="846" t="s">
        <v>144</v>
      </c>
      <c r="G27" s="546" t="s">
        <v>145</v>
      </c>
      <c r="H27" s="847" t="s">
        <v>146</v>
      </c>
      <c r="I27" s="981" t="s">
        <v>0</v>
      </c>
    </row>
    <row r="28" spans="1:11" s="277" customFormat="1" ht="16.8" x14ac:dyDescent="0.35">
      <c r="A28" s="278" t="s">
        <v>23</v>
      </c>
      <c r="B28" s="281">
        <v>4598</v>
      </c>
      <c r="C28" s="281">
        <v>888</v>
      </c>
      <c r="D28" s="327">
        <f>SUM(B28:C28)</f>
        <v>5486</v>
      </c>
      <c r="E28" s="455">
        <v>946</v>
      </c>
      <c r="F28" s="456">
        <v>435</v>
      </c>
      <c r="G28" s="457">
        <v>0</v>
      </c>
      <c r="H28" s="457">
        <v>120</v>
      </c>
      <c r="I28" s="281">
        <f>SUM(E28:H28)</f>
        <v>1501</v>
      </c>
      <c r="J28" s="278"/>
    </row>
    <row r="29" spans="1:11" s="277" customFormat="1" ht="16.8" x14ac:dyDescent="0.35">
      <c r="A29" s="278" t="s">
        <v>24</v>
      </c>
      <c r="B29" s="281">
        <v>344</v>
      </c>
      <c r="C29" s="281">
        <v>332</v>
      </c>
      <c r="D29" s="327">
        <f t="shared" ref="D29:D43" si="0">SUM(B29:C29)</f>
        <v>676</v>
      </c>
      <c r="E29" s="455">
        <v>265</v>
      </c>
      <c r="F29" s="456">
        <v>40</v>
      </c>
      <c r="G29" s="457">
        <v>10</v>
      </c>
      <c r="H29" s="457">
        <v>0</v>
      </c>
      <c r="I29" s="281">
        <f t="shared" ref="I29:I46" si="1">SUM(E29:H29)</f>
        <v>315</v>
      </c>
      <c r="J29" s="278"/>
    </row>
    <row r="30" spans="1:11" s="277" customFormat="1" ht="16.8" x14ac:dyDescent="0.35">
      <c r="A30" s="278" t="s">
        <v>25</v>
      </c>
      <c r="B30" s="281">
        <v>672</v>
      </c>
      <c r="C30" s="281">
        <v>509</v>
      </c>
      <c r="D30" s="327">
        <f t="shared" si="0"/>
        <v>1181</v>
      </c>
      <c r="E30" s="455">
        <v>140</v>
      </c>
      <c r="F30" s="456">
        <v>485</v>
      </c>
      <c r="G30" s="457">
        <v>0</v>
      </c>
      <c r="H30" s="457">
        <v>38</v>
      </c>
      <c r="I30" s="281">
        <f t="shared" si="1"/>
        <v>663</v>
      </c>
      <c r="J30" s="278"/>
    </row>
    <row r="31" spans="1:11" s="277" customFormat="1" ht="16.8" x14ac:dyDescent="0.35">
      <c r="A31" s="278" t="s">
        <v>26</v>
      </c>
      <c r="B31" s="281">
        <v>4077</v>
      </c>
      <c r="C31" s="281">
        <v>1814</v>
      </c>
      <c r="D31" s="327">
        <f t="shared" si="0"/>
        <v>5891</v>
      </c>
      <c r="E31" s="455">
        <v>878</v>
      </c>
      <c r="F31" s="456">
        <v>1219</v>
      </c>
      <c r="G31" s="457">
        <v>0</v>
      </c>
      <c r="H31" s="457">
        <v>293</v>
      </c>
      <c r="I31" s="281">
        <f t="shared" si="1"/>
        <v>2390</v>
      </c>
      <c r="J31" s="278"/>
    </row>
    <row r="32" spans="1:11" s="277" customFormat="1" ht="16.8" x14ac:dyDescent="0.35">
      <c r="A32" s="278" t="s">
        <v>27</v>
      </c>
      <c r="B32" s="281">
        <v>3114</v>
      </c>
      <c r="C32" s="281">
        <v>701</v>
      </c>
      <c r="D32" s="327">
        <f>SUM(B32:C32)</f>
        <v>3815</v>
      </c>
      <c r="E32" s="455">
        <v>2228</v>
      </c>
      <c r="F32" s="456">
        <v>372</v>
      </c>
      <c r="G32" s="457">
        <v>18</v>
      </c>
      <c r="H32" s="457">
        <v>87</v>
      </c>
      <c r="I32" s="281">
        <f t="shared" si="1"/>
        <v>2705</v>
      </c>
      <c r="J32" s="278"/>
    </row>
    <row r="33" spans="1:11" s="277" customFormat="1" ht="16.8" x14ac:dyDescent="0.35">
      <c r="A33" s="278" t="s">
        <v>28</v>
      </c>
      <c r="B33" s="281">
        <v>1527</v>
      </c>
      <c r="C33" s="281">
        <v>351</v>
      </c>
      <c r="D33" s="327">
        <f t="shared" si="0"/>
        <v>1878</v>
      </c>
      <c r="E33" s="455">
        <v>425</v>
      </c>
      <c r="F33" s="456">
        <v>191</v>
      </c>
      <c r="G33" s="457">
        <v>0</v>
      </c>
      <c r="H33" s="457">
        <v>16</v>
      </c>
      <c r="I33" s="281">
        <f t="shared" si="1"/>
        <v>632</v>
      </c>
      <c r="J33" s="278"/>
    </row>
    <row r="34" spans="1:11" s="277" customFormat="1" ht="16.8" x14ac:dyDescent="0.35">
      <c r="A34" s="278" t="s">
        <v>29</v>
      </c>
      <c r="B34" s="281">
        <v>1770</v>
      </c>
      <c r="C34" s="281">
        <v>1108</v>
      </c>
      <c r="D34" s="327">
        <f t="shared" si="0"/>
        <v>2878</v>
      </c>
      <c r="E34" s="455">
        <v>405</v>
      </c>
      <c r="F34" s="456">
        <v>129</v>
      </c>
      <c r="G34" s="457">
        <v>3</v>
      </c>
      <c r="H34" s="457">
        <v>51</v>
      </c>
      <c r="I34" s="281">
        <f t="shared" si="1"/>
        <v>588</v>
      </c>
      <c r="J34" s="278"/>
    </row>
    <row r="35" spans="1:11" s="277" customFormat="1" ht="16.8" x14ac:dyDescent="0.35">
      <c r="A35" s="278" t="s">
        <v>30</v>
      </c>
      <c r="B35" s="281">
        <v>875</v>
      </c>
      <c r="C35" s="281">
        <v>205</v>
      </c>
      <c r="D35" s="327">
        <f t="shared" si="0"/>
        <v>1080</v>
      </c>
      <c r="E35" s="455">
        <v>378</v>
      </c>
      <c r="F35" s="456">
        <v>100</v>
      </c>
      <c r="G35" s="457">
        <v>0</v>
      </c>
      <c r="H35" s="457">
        <v>3</v>
      </c>
      <c r="I35" s="281">
        <f t="shared" si="1"/>
        <v>481</v>
      </c>
      <c r="J35" s="278"/>
    </row>
    <row r="36" spans="1:11" s="277" customFormat="1" ht="16.8" x14ac:dyDescent="0.35">
      <c r="A36" s="278" t="s">
        <v>31</v>
      </c>
      <c r="B36" s="281">
        <v>1593</v>
      </c>
      <c r="C36" s="281">
        <v>120</v>
      </c>
      <c r="D36" s="327">
        <f t="shared" si="0"/>
        <v>1713</v>
      </c>
      <c r="E36" s="455">
        <v>630</v>
      </c>
      <c r="F36" s="456">
        <v>425</v>
      </c>
      <c r="G36" s="457">
        <v>9</v>
      </c>
      <c r="H36" s="457">
        <v>37</v>
      </c>
      <c r="I36" s="281">
        <f t="shared" si="1"/>
        <v>1101</v>
      </c>
      <c r="J36" s="278"/>
    </row>
    <row r="37" spans="1:11" s="277" customFormat="1" ht="16.8" x14ac:dyDescent="0.35">
      <c r="A37" s="278" t="s">
        <v>32</v>
      </c>
      <c r="B37" s="281">
        <v>1734</v>
      </c>
      <c r="C37" s="281">
        <v>433</v>
      </c>
      <c r="D37" s="327">
        <f t="shared" si="0"/>
        <v>2167</v>
      </c>
      <c r="E37" s="455">
        <v>419</v>
      </c>
      <c r="F37" s="456">
        <v>229</v>
      </c>
      <c r="G37" s="457">
        <v>0</v>
      </c>
      <c r="H37" s="457">
        <v>66</v>
      </c>
      <c r="I37" s="281">
        <f t="shared" si="1"/>
        <v>714</v>
      </c>
      <c r="J37" s="278"/>
    </row>
    <row r="38" spans="1:11" s="277" customFormat="1" ht="16.8" x14ac:dyDescent="0.35">
      <c r="A38" s="278" t="s">
        <v>33</v>
      </c>
      <c r="B38" s="281">
        <v>555</v>
      </c>
      <c r="C38" s="281">
        <v>29</v>
      </c>
      <c r="D38" s="327">
        <f t="shared" si="0"/>
        <v>584</v>
      </c>
      <c r="E38" s="455">
        <v>199</v>
      </c>
      <c r="F38" s="456">
        <v>25</v>
      </c>
      <c r="G38" s="457">
        <v>18</v>
      </c>
      <c r="H38" s="457">
        <v>0</v>
      </c>
      <c r="I38" s="281">
        <f t="shared" si="1"/>
        <v>242</v>
      </c>
      <c r="J38" s="278"/>
    </row>
    <row r="39" spans="1:11" s="277" customFormat="1" ht="16.8" x14ac:dyDescent="0.35">
      <c r="A39" s="278" t="s">
        <v>34</v>
      </c>
      <c r="B39" s="281">
        <v>2777</v>
      </c>
      <c r="C39" s="281">
        <v>191</v>
      </c>
      <c r="D39" s="327">
        <f t="shared" si="0"/>
        <v>2968</v>
      </c>
      <c r="E39" s="455">
        <v>813</v>
      </c>
      <c r="F39" s="456">
        <v>197</v>
      </c>
      <c r="G39" s="457">
        <v>9</v>
      </c>
      <c r="H39" s="457">
        <v>27</v>
      </c>
      <c r="I39" s="281">
        <f t="shared" si="1"/>
        <v>1046</v>
      </c>
      <c r="J39" s="278"/>
    </row>
    <row r="40" spans="1:11" s="277" customFormat="1" ht="16.8" x14ac:dyDescent="0.35">
      <c r="A40" s="278" t="s">
        <v>35</v>
      </c>
      <c r="B40" s="281">
        <v>1782</v>
      </c>
      <c r="C40" s="281">
        <v>336</v>
      </c>
      <c r="D40" s="327">
        <f t="shared" si="0"/>
        <v>2118</v>
      </c>
      <c r="E40" s="455">
        <v>624</v>
      </c>
      <c r="F40" s="456">
        <v>223</v>
      </c>
      <c r="G40" s="457">
        <v>11</v>
      </c>
      <c r="H40" s="457">
        <v>196</v>
      </c>
      <c r="I40" s="281">
        <f t="shared" si="1"/>
        <v>1054</v>
      </c>
      <c r="J40" s="278"/>
    </row>
    <row r="41" spans="1:11" s="277" customFormat="1" ht="16.8" x14ac:dyDescent="0.35">
      <c r="A41" s="278" t="s">
        <v>36</v>
      </c>
      <c r="B41" s="281">
        <v>7078</v>
      </c>
      <c r="C41" s="281">
        <v>703</v>
      </c>
      <c r="D41" s="327">
        <f t="shared" si="0"/>
        <v>7781</v>
      </c>
      <c r="E41" s="455">
        <v>1378</v>
      </c>
      <c r="F41" s="456">
        <v>1394</v>
      </c>
      <c r="G41" s="457">
        <v>21</v>
      </c>
      <c r="H41" s="457">
        <v>190</v>
      </c>
      <c r="I41" s="281">
        <f t="shared" si="1"/>
        <v>2983</v>
      </c>
      <c r="J41" s="278"/>
    </row>
    <row r="42" spans="1:11" s="277" customFormat="1" ht="16.8" x14ac:dyDescent="0.35">
      <c r="A42" s="278" t="s">
        <v>37</v>
      </c>
      <c r="B42" s="281">
        <v>1683</v>
      </c>
      <c r="C42" s="281">
        <v>392</v>
      </c>
      <c r="D42" s="327">
        <f t="shared" si="0"/>
        <v>2075</v>
      </c>
      <c r="E42" s="455">
        <v>352</v>
      </c>
      <c r="F42" s="456">
        <v>180</v>
      </c>
      <c r="G42" s="457">
        <v>7</v>
      </c>
      <c r="H42" s="457">
        <v>185</v>
      </c>
      <c r="I42" s="281">
        <f t="shared" si="1"/>
        <v>724</v>
      </c>
      <c r="J42" s="278"/>
    </row>
    <row r="43" spans="1:11" s="277" customFormat="1" ht="16.8" x14ac:dyDescent="0.35">
      <c r="A43" s="278" t="s">
        <v>38</v>
      </c>
      <c r="B43" s="281">
        <v>466</v>
      </c>
      <c r="C43" s="281">
        <v>141</v>
      </c>
      <c r="D43" s="327">
        <f t="shared" si="0"/>
        <v>607</v>
      </c>
      <c r="E43" s="455">
        <v>124</v>
      </c>
      <c r="F43" s="456">
        <v>0</v>
      </c>
      <c r="G43" s="457">
        <v>0</v>
      </c>
      <c r="H43" s="457">
        <v>30</v>
      </c>
      <c r="I43" s="281">
        <f t="shared" si="1"/>
        <v>154</v>
      </c>
      <c r="J43" s="1106"/>
      <c r="K43" s="1107"/>
    </row>
    <row r="44" spans="1:11" s="277" customFormat="1" ht="16.8" x14ac:dyDescent="0.35">
      <c r="A44" s="278" t="s">
        <v>39</v>
      </c>
      <c r="B44" s="281">
        <v>211</v>
      </c>
      <c r="C44" s="281">
        <v>51</v>
      </c>
      <c r="D44" s="327">
        <f>SUM(B44:C44)</f>
        <v>262</v>
      </c>
      <c r="E44" s="455">
        <v>45</v>
      </c>
      <c r="F44" s="456">
        <v>0</v>
      </c>
      <c r="G44" s="457">
        <v>0</v>
      </c>
      <c r="H44" s="457">
        <v>0</v>
      </c>
      <c r="I44" s="281">
        <f t="shared" si="1"/>
        <v>45</v>
      </c>
      <c r="J44" s="1106"/>
      <c r="K44" s="1107"/>
    </row>
    <row r="45" spans="1:11" s="277" customFormat="1" ht="16.8" x14ac:dyDescent="0.35">
      <c r="A45" s="279" t="s">
        <v>0</v>
      </c>
      <c r="B45" s="280">
        <f>SUM(B28:B44)</f>
        <v>34856</v>
      </c>
      <c r="C45" s="280">
        <f>SUM(C28:C44)</f>
        <v>8304</v>
      </c>
      <c r="D45" s="291">
        <f>SUM(D28:D44)</f>
        <v>43160</v>
      </c>
      <c r="E45" s="293">
        <f t="shared" ref="E45:H45" si="2">SUM(E28:E44)</f>
        <v>10249</v>
      </c>
      <c r="F45" s="294">
        <f t="shared" si="2"/>
        <v>5644</v>
      </c>
      <c r="G45" s="294">
        <f t="shared" si="2"/>
        <v>106</v>
      </c>
      <c r="H45" s="294">
        <f t="shared" si="2"/>
        <v>1339</v>
      </c>
      <c r="I45" s="280">
        <f t="shared" si="1"/>
        <v>17338</v>
      </c>
      <c r="J45" s="279"/>
      <c r="K45" s="295"/>
    </row>
    <row r="46" spans="1:11" s="277" customFormat="1" ht="16.8" x14ac:dyDescent="0.35">
      <c r="A46" s="278" t="s">
        <v>1</v>
      </c>
      <c r="B46" s="304">
        <f>B45/D45</f>
        <v>0.8075996292863763</v>
      </c>
      <c r="C46" s="304">
        <f>C45/D45</f>
        <v>0.19240037071362373</v>
      </c>
      <c r="D46" s="296">
        <f>B46+C46</f>
        <v>1</v>
      </c>
      <c r="E46" s="454">
        <f>E45/I45</f>
        <v>0.59112931133925484</v>
      </c>
      <c r="F46" s="320">
        <f>F45/I45</f>
        <v>0.32552774253085709</v>
      </c>
      <c r="G46" s="719">
        <f>G45/I45</f>
        <v>6.1137386088360827E-3</v>
      </c>
      <c r="H46" s="297">
        <f>H45/I45</f>
        <v>7.7229207521052029E-2</v>
      </c>
      <c r="I46" s="297">
        <f t="shared" si="1"/>
        <v>1.0000000000000002</v>
      </c>
      <c r="J46" s="278"/>
      <c r="K46" s="295"/>
    </row>
    <row r="47" spans="1:11" s="277" customFormat="1" ht="16.8" x14ac:dyDescent="0.35">
      <c r="A47" s="278" t="s">
        <v>71</v>
      </c>
      <c r="B47" s="281">
        <v>110</v>
      </c>
      <c r="C47" s="281">
        <v>95</v>
      </c>
      <c r="D47" s="291"/>
      <c r="E47" s="298">
        <v>99</v>
      </c>
      <c r="F47" s="299">
        <v>86</v>
      </c>
      <c r="G47" s="281">
        <v>12</v>
      </c>
      <c r="H47" s="281">
        <v>31</v>
      </c>
      <c r="I47" s="300"/>
      <c r="J47" s="278"/>
      <c r="K47" s="295"/>
    </row>
    <row r="48" spans="1:11" s="301" customFormat="1" ht="17.399999999999999" x14ac:dyDescent="0.3">
      <c r="A48" s="1097" t="s">
        <v>169</v>
      </c>
      <c r="B48" s="1098"/>
      <c r="C48" s="1098"/>
      <c r="D48" s="1098"/>
      <c r="E48" s="1098"/>
      <c r="F48" s="1098"/>
      <c r="G48" s="1098"/>
      <c r="H48" s="1098"/>
      <c r="I48" s="1098"/>
      <c r="J48" s="1098"/>
      <c r="K48" s="1099"/>
    </row>
    <row r="49" spans="1:11" s="290" customFormat="1" ht="16.8" x14ac:dyDescent="0.35">
      <c r="A49" s="288"/>
      <c r="B49" s="1027" t="s">
        <v>261</v>
      </c>
      <c r="C49" s="982" t="s">
        <v>8</v>
      </c>
      <c r="D49" s="982" t="s">
        <v>49</v>
      </c>
      <c r="E49" s="982" t="s">
        <v>9</v>
      </c>
      <c r="F49" s="982" t="s">
        <v>50</v>
      </c>
      <c r="G49" s="982" t="s">
        <v>217</v>
      </c>
      <c r="H49" s="982" t="s">
        <v>57</v>
      </c>
      <c r="I49" s="983" t="s">
        <v>56</v>
      </c>
      <c r="J49" s="984" t="s">
        <v>0</v>
      </c>
    </row>
    <row r="50" spans="1:11" s="277" customFormat="1" ht="16.8" x14ac:dyDescent="0.35">
      <c r="A50" s="458" t="s">
        <v>23</v>
      </c>
      <c r="B50" s="457">
        <v>28</v>
      </c>
      <c r="C50" s="459">
        <v>87</v>
      </c>
      <c r="D50" s="457">
        <v>808</v>
      </c>
      <c r="E50" s="457">
        <v>67</v>
      </c>
      <c r="F50" s="457">
        <v>3411</v>
      </c>
      <c r="G50" s="457">
        <v>49</v>
      </c>
      <c r="H50" s="457">
        <v>34</v>
      </c>
      <c r="I50" s="457">
        <v>59</v>
      </c>
      <c r="J50" s="457">
        <f t="shared" ref="J50:J67" si="3">SUM(B50:I50)</f>
        <v>4543</v>
      </c>
      <c r="K50" s="458" t="s">
        <v>23</v>
      </c>
    </row>
    <row r="51" spans="1:11" s="277" customFormat="1" ht="16.8" x14ac:dyDescent="0.35">
      <c r="A51" s="458" t="s">
        <v>24</v>
      </c>
      <c r="B51" s="457">
        <v>6</v>
      </c>
      <c r="C51" s="459">
        <v>8</v>
      </c>
      <c r="D51" s="457">
        <v>52</v>
      </c>
      <c r="E51" s="457">
        <v>11</v>
      </c>
      <c r="F51" s="457">
        <v>591</v>
      </c>
      <c r="G51" s="457">
        <v>1</v>
      </c>
      <c r="H51" s="457">
        <v>5</v>
      </c>
      <c r="I51" s="457">
        <v>2</v>
      </c>
      <c r="J51" s="457">
        <f t="shared" si="3"/>
        <v>676</v>
      </c>
      <c r="K51" s="458" t="s">
        <v>24</v>
      </c>
    </row>
    <row r="52" spans="1:11" s="277" customFormat="1" ht="16.8" x14ac:dyDescent="0.35">
      <c r="A52" s="458" t="s">
        <v>25</v>
      </c>
      <c r="B52" s="457">
        <v>4</v>
      </c>
      <c r="C52" s="459">
        <v>37</v>
      </c>
      <c r="D52" s="457">
        <v>107</v>
      </c>
      <c r="E52" s="457">
        <v>44</v>
      </c>
      <c r="F52" s="457">
        <v>805</v>
      </c>
      <c r="G52" s="457">
        <v>15</v>
      </c>
      <c r="H52" s="457">
        <v>8</v>
      </c>
      <c r="I52" s="457">
        <v>169</v>
      </c>
      <c r="J52" s="457">
        <f t="shared" si="3"/>
        <v>1189</v>
      </c>
      <c r="K52" s="458" t="s">
        <v>25</v>
      </c>
    </row>
    <row r="53" spans="1:11" s="277" customFormat="1" ht="16.8" x14ac:dyDescent="0.35">
      <c r="A53" s="458" t="s">
        <v>26</v>
      </c>
      <c r="B53" s="457">
        <v>31</v>
      </c>
      <c r="C53" s="459">
        <v>268</v>
      </c>
      <c r="D53" s="457">
        <v>993</v>
      </c>
      <c r="E53" s="457">
        <v>1041</v>
      </c>
      <c r="F53" s="457">
        <v>2945</v>
      </c>
      <c r="G53" s="457">
        <v>83</v>
      </c>
      <c r="H53" s="457">
        <v>58</v>
      </c>
      <c r="I53" s="457">
        <v>428</v>
      </c>
      <c r="J53" s="457">
        <f t="shared" si="3"/>
        <v>5847</v>
      </c>
      <c r="K53" s="458" t="s">
        <v>26</v>
      </c>
    </row>
    <row r="54" spans="1:11" s="277" customFormat="1" ht="16.8" x14ac:dyDescent="0.35">
      <c r="A54" s="458" t="s">
        <v>27</v>
      </c>
      <c r="B54" s="457">
        <v>17</v>
      </c>
      <c r="C54" s="459">
        <v>143</v>
      </c>
      <c r="D54" s="457">
        <v>795</v>
      </c>
      <c r="E54" s="457">
        <v>106</v>
      </c>
      <c r="F54" s="457">
        <v>2533</v>
      </c>
      <c r="G54" s="459">
        <v>44</v>
      </c>
      <c r="H54" s="457">
        <v>59</v>
      </c>
      <c r="I54" s="457">
        <v>150</v>
      </c>
      <c r="J54" s="457">
        <f t="shared" si="3"/>
        <v>3847</v>
      </c>
      <c r="K54" s="458" t="s">
        <v>27</v>
      </c>
    </row>
    <row r="55" spans="1:11" s="277" customFormat="1" ht="16.8" x14ac:dyDescent="0.35">
      <c r="A55" s="458" t="s">
        <v>28</v>
      </c>
      <c r="B55" s="457">
        <v>5</v>
      </c>
      <c r="C55" s="459">
        <v>31</v>
      </c>
      <c r="D55" s="457">
        <v>101</v>
      </c>
      <c r="E55" s="457">
        <v>28</v>
      </c>
      <c r="F55" s="457">
        <v>1598</v>
      </c>
      <c r="G55" s="457">
        <v>17</v>
      </c>
      <c r="H55" s="457">
        <v>18</v>
      </c>
      <c r="I55" s="457">
        <v>41</v>
      </c>
      <c r="J55" s="457">
        <f t="shared" si="3"/>
        <v>1839</v>
      </c>
      <c r="K55" s="458" t="s">
        <v>28</v>
      </c>
    </row>
    <row r="56" spans="1:11" s="277" customFormat="1" ht="16.8" x14ac:dyDescent="0.35">
      <c r="A56" s="458" t="s">
        <v>29</v>
      </c>
      <c r="B56" s="457">
        <v>20</v>
      </c>
      <c r="C56" s="459">
        <v>64</v>
      </c>
      <c r="D56" s="457">
        <v>600</v>
      </c>
      <c r="E56" s="457">
        <v>92</v>
      </c>
      <c r="F56" s="457">
        <v>1895</v>
      </c>
      <c r="G56" s="457">
        <v>12</v>
      </c>
      <c r="H56" s="457">
        <v>35</v>
      </c>
      <c r="I56" s="457">
        <v>64</v>
      </c>
      <c r="J56" s="457">
        <f t="shared" si="3"/>
        <v>2782</v>
      </c>
      <c r="K56" s="458" t="s">
        <v>29</v>
      </c>
    </row>
    <row r="57" spans="1:11" s="277" customFormat="1" ht="16.8" x14ac:dyDescent="0.35">
      <c r="A57" s="458" t="s">
        <v>30</v>
      </c>
      <c r="B57" s="457">
        <v>3</v>
      </c>
      <c r="C57" s="459">
        <v>123</v>
      </c>
      <c r="D57" s="457">
        <v>140</v>
      </c>
      <c r="E57" s="457">
        <v>26</v>
      </c>
      <c r="F57" s="457">
        <v>616</v>
      </c>
      <c r="G57" s="457">
        <v>31</v>
      </c>
      <c r="H57" s="457">
        <v>41</v>
      </c>
      <c r="I57" s="457">
        <v>126</v>
      </c>
      <c r="J57" s="457">
        <f t="shared" si="3"/>
        <v>1106</v>
      </c>
      <c r="K57" s="458" t="s">
        <v>30</v>
      </c>
    </row>
    <row r="58" spans="1:11" s="277" customFormat="1" ht="16.8" x14ac:dyDescent="0.35">
      <c r="A58" s="458" t="s">
        <v>31</v>
      </c>
      <c r="B58" s="457">
        <v>8</v>
      </c>
      <c r="C58" s="459">
        <v>35</v>
      </c>
      <c r="D58" s="457">
        <v>414</v>
      </c>
      <c r="E58" s="457">
        <v>22</v>
      </c>
      <c r="F58" s="457">
        <v>1212</v>
      </c>
      <c r="G58" s="457">
        <v>4</v>
      </c>
      <c r="H58" s="457">
        <v>0</v>
      </c>
      <c r="I58" s="457">
        <v>18</v>
      </c>
      <c r="J58" s="457">
        <f t="shared" si="3"/>
        <v>1713</v>
      </c>
      <c r="K58" s="458" t="s">
        <v>31</v>
      </c>
    </row>
    <row r="59" spans="1:11" s="277" customFormat="1" ht="16.8" x14ac:dyDescent="0.35">
      <c r="A59" s="458" t="s">
        <v>32</v>
      </c>
      <c r="B59" s="457">
        <v>10</v>
      </c>
      <c r="C59" s="459">
        <v>69</v>
      </c>
      <c r="D59" s="457">
        <v>183</v>
      </c>
      <c r="E59" s="457">
        <v>50</v>
      </c>
      <c r="F59" s="457">
        <v>1674</v>
      </c>
      <c r="G59" s="457">
        <v>26</v>
      </c>
      <c r="H59" s="457">
        <v>37</v>
      </c>
      <c r="I59" s="457">
        <v>118</v>
      </c>
      <c r="J59" s="457">
        <f t="shared" si="3"/>
        <v>2167</v>
      </c>
      <c r="K59" s="458" t="s">
        <v>32</v>
      </c>
    </row>
    <row r="60" spans="1:11" s="277" customFormat="1" ht="16.8" x14ac:dyDescent="0.35">
      <c r="A60" s="458" t="s">
        <v>33</v>
      </c>
      <c r="B60" s="457">
        <v>48</v>
      </c>
      <c r="C60" s="459">
        <v>21</v>
      </c>
      <c r="D60" s="457">
        <v>26</v>
      </c>
      <c r="E60" s="457">
        <v>18</v>
      </c>
      <c r="F60" s="457">
        <v>460</v>
      </c>
      <c r="G60" s="459">
        <v>10</v>
      </c>
      <c r="H60" s="457">
        <v>0</v>
      </c>
      <c r="I60" s="457">
        <v>1</v>
      </c>
      <c r="J60" s="457">
        <f t="shared" si="3"/>
        <v>584</v>
      </c>
      <c r="K60" s="458" t="s">
        <v>33</v>
      </c>
    </row>
    <row r="61" spans="1:11" s="277" customFormat="1" ht="16.8" x14ac:dyDescent="0.35">
      <c r="A61" s="458" t="s">
        <v>34</v>
      </c>
      <c r="B61" s="457">
        <v>7</v>
      </c>
      <c r="C61" s="459">
        <v>51</v>
      </c>
      <c r="D61" s="457">
        <v>624</v>
      </c>
      <c r="E61" s="457">
        <v>60</v>
      </c>
      <c r="F61" s="457">
        <v>2125</v>
      </c>
      <c r="G61" s="457">
        <v>27</v>
      </c>
      <c r="H61" s="457">
        <v>21</v>
      </c>
      <c r="I61" s="457">
        <v>46</v>
      </c>
      <c r="J61" s="457">
        <f t="shared" si="3"/>
        <v>2961</v>
      </c>
      <c r="K61" s="458" t="s">
        <v>34</v>
      </c>
    </row>
    <row r="62" spans="1:11" s="277" customFormat="1" ht="16.8" x14ac:dyDescent="0.35">
      <c r="A62" s="458" t="s">
        <v>35</v>
      </c>
      <c r="B62" s="457">
        <v>19</v>
      </c>
      <c r="C62" s="459">
        <v>68</v>
      </c>
      <c r="D62" s="457">
        <v>242</v>
      </c>
      <c r="E62" s="457">
        <v>45</v>
      </c>
      <c r="F62" s="457">
        <v>1974</v>
      </c>
      <c r="G62" s="457">
        <v>18</v>
      </c>
      <c r="H62" s="457">
        <v>3</v>
      </c>
      <c r="I62" s="457">
        <v>216</v>
      </c>
      <c r="J62" s="457">
        <f t="shared" si="3"/>
        <v>2585</v>
      </c>
      <c r="K62" s="458" t="s">
        <v>35</v>
      </c>
    </row>
    <row r="63" spans="1:11" s="277" customFormat="1" ht="16.8" x14ac:dyDescent="0.35">
      <c r="A63" s="458" t="s">
        <v>36</v>
      </c>
      <c r="B63" s="457">
        <v>62</v>
      </c>
      <c r="C63" s="459">
        <v>832</v>
      </c>
      <c r="D63" s="457">
        <v>1120</v>
      </c>
      <c r="E63" s="457">
        <v>1285</v>
      </c>
      <c r="F63" s="457">
        <v>3810</v>
      </c>
      <c r="G63" s="457">
        <v>161</v>
      </c>
      <c r="H63" s="457">
        <v>173</v>
      </c>
      <c r="I63" s="457">
        <v>254</v>
      </c>
      <c r="J63" s="457">
        <f t="shared" si="3"/>
        <v>7697</v>
      </c>
      <c r="K63" s="458" t="s">
        <v>36</v>
      </c>
    </row>
    <row r="64" spans="1:11" s="277" customFormat="1" ht="16.8" x14ac:dyDescent="0.35">
      <c r="A64" s="458" t="s">
        <v>37</v>
      </c>
      <c r="B64" s="457">
        <v>22</v>
      </c>
      <c r="C64" s="459">
        <v>127</v>
      </c>
      <c r="D64" s="457">
        <v>575</v>
      </c>
      <c r="E64" s="457">
        <v>59</v>
      </c>
      <c r="F64" s="457">
        <v>974</v>
      </c>
      <c r="G64" s="457">
        <v>13</v>
      </c>
      <c r="H64" s="457">
        <v>4</v>
      </c>
      <c r="I64" s="457">
        <v>76</v>
      </c>
      <c r="J64" s="457">
        <f t="shared" si="3"/>
        <v>1850</v>
      </c>
      <c r="K64" s="458" t="s">
        <v>37</v>
      </c>
    </row>
    <row r="65" spans="1:12" s="277" customFormat="1" ht="16.8" x14ac:dyDescent="0.35">
      <c r="A65" s="458" t="s">
        <v>38</v>
      </c>
      <c r="B65" s="457">
        <v>3</v>
      </c>
      <c r="C65" s="459">
        <v>15</v>
      </c>
      <c r="D65" s="457">
        <v>7</v>
      </c>
      <c r="E65" s="457">
        <v>7</v>
      </c>
      <c r="F65" s="457">
        <v>568</v>
      </c>
      <c r="G65" s="457">
        <v>3</v>
      </c>
      <c r="H65" s="457">
        <v>1</v>
      </c>
      <c r="I65" s="457">
        <v>3</v>
      </c>
      <c r="J65" s="457">
        <f t="shared" si="3"/>
        <v>607</v>
      </c>
      <c r="K65" s="458" t="s">
        <v>38</v>
      </c>
    </row>
    <row r="66" spans="1:12" s="277" customFormat="1" ht="16.8" x14ac:dyDescent="0.35">
      <c r="A66" s="458" t="s">
        <v>39</v>
      </c>
      <c r="B66" s="457">
        <v>0</v>
      </c>
      <c r="C66" s="459">
        <v>4</v>
      </c>
      <c r="D66" s="457">
        <v>248</v>
      </c>
      <c r="E66" s="457">
        <v>2</v>
      </c>
      <c r="F66" s="457">
        <v>2</v>
      </c>
      <c r="G66" s="457">
        <v>6</v>
      </c>
      <c r="H66" s="457">
        <v>0</v>
      </c>
      <c r="I66" s="457">
        <v>0</v>
      </c>
      <c r="J66" s="457">
        <f t="shared" si="3"/>
        <v>262</v>
      </c>
      <c r="K66" s="458" t="s">
        <v>39</v>
      </c>
    </row>
    <row r="67" spans="1:12" s="277" customFormat="1" ht="16.8" x14ac:dyDescent="0.35">
      <c r="A67" s="279" t="s">
        <v>0</v>
      </c>
      <c r="B67" s="280">
        <f t="shared" ref="B67:E67" si="4">SUM(B50:B66)</f>
        <v>293</v>
      </c>
      <c r="C67" s="280">
        <f t="shared" si="4"/>
        <v>1983</v>
      </c>
      <c r="D67" s="280">
        <f t="shared" si="4"/>
        <v>7035</v>
      </c>
      <c r="E67" s="280">
        <f t="shared" si="4"/>
        <v>2963</v>
      </c>
      <c r="F67" s="280">
        <f>SUM(F50:F66)</f>
        <v>27193</v>
      </c>
      <c r="G67" s="280">
        <f>SUM(G50:G66)</f>
        <v>520</v>
      </c>
      <c r="H67" s="280">
        <f>SUM(H50:H66)</f>
        <v>497</v>
      </c>
      <c r="I67" s="280">
        <f>SUM(I50:I66)</f>
        <v>1771</v>
      </c>
      <c r="J67" s="280">
        <f t="shared" si="3"/>
        <v>42255</v>
      </c>
      <c r="K67" s="279" t="s">
        <v>0</v>
      </c>
    </row>
    <row r="68" spans="1:12" s="277" customFormat="1" ht="16.8" x14ac:dyDescent="0.35">
      <c r="A68" s="278" t="s">
        <v>1</v>
      </c>
      <c r="B68" s="304">
        <f>B67/J67</f>
        <v>6.9340906401609281E-3</v>
      </c>
      <c r="C68" s="304">
        <f>C67/J67</f>
        <v>4.6929357472488463E-2</v>
      </c>
      <c r="D68" s="304">
        <f>D67/J67</f>
        <v>0.16648917287894924</v>
      </c>
      <c r="E68" s="304">
        <f>E67/J67</f>
        <v>7.0121879067565965E-2</v>
      </c>
      <c r="F68" s="304">
        <f>F67/J67</f>
        <v>0.64354514258667617</v>
      </c>
      <c r="G68" s="325">
        <f>G67/J67</f>
        <v>1.2306235948408472E-2</v>
      </c>
      <c r="H68" s="460">
        <f>H67/J67</f>
        <v>1.1761921666075021E-2</v>
      </c>
      <c r="I68" s="304">
        <f>I67/J67</f>
        <v>4.1912199739675776E-2</v>
      </c>
      <c r="J68" s="304">
        <f>SUM(B68:I68)</f>
        <v>1</v>
      </c>
      <c r="K68" s="278" t="s">
        <v>1</v>
      </c>
      <c r="L68" s="304"/>
    </row>
    <row r="69" spans="1:12" s="290" customFormat="1" ht="16.8" x14ac:dyDescent="0.35">
      <c r="A69" s="278" t="s">
        <v>71</v>
      </c>
      <c r="B69" s="281">
        <v>76</v>
      </c>
      <c r="C69" s="461">
        <v>102</v>
      </c>
      <c r="D69" s="461">
        <v>110</v>
      </c>
      <c r="E69" s="461">
        <v>103</v>
      </c>
      <c r="F69" s="461">
        <v>108</v>
      </c>
      <c r="G69" s="462">
        <v>82</v>
      </c>
      <c r="H69" s="461">
        <v>70</v>
      </c>
      <c r="I69" s="281">
        <v>83</v>
      </c>
      <c r="J69" s="281"/>
      <c r="K69" s="278" t="s">
        <v>71</v>
      </c>
    </row>
    <row r="70" spans="1:12" s="308" customFormat="1" x14ac:dyDescent="0.3">
      <c r="A70" s="305"/>
      <c r="B70" s="306"/>
      <c r="C70" s="307"/>
      <c r="D70" s="307"/>
      <c r="E70" s="306"/>
      <c r="G70" s="309"/>
      <c r="H70" s="306"/>
      <c r="I70" s="306"/>
      <c r="J70" s="306"/>
      <c r="K70" s="310"/>
    </row>
    <row r="71" spans="1:12" s="308" customFormat="1" ht="18" x14ac:dyDescent="0.3">
      <c r="A71" s="1100" t="s">
        <v>170</v>
      </c>
      <c r="B71" s="1101"/>
      <c r="C71" s="1101"/>
      <c r="D71" s="1102"/>
      <c r="E71" s="311"/>
      <c r="F71" s="312"/>
      <c r="G71" s="313"/>
      <c r="H71" s="311"/>
      <c r="I71" s="311"/>
      <c r="J71" s="311"/>
      <c r="K71" s="310"/>
    </row>
    <row r="72" spans="1:12" s="290" customFormat="1" ht="16.8" x14ac:dyDescent="0.35">
      <c r="A72" s="314"/>
      <c r="B72" s="985" t="s">
        <v>11</v>
      </c>
      <c r="C72" s="985" t="s">
        <v>10</v>
      </c>
      <c r="D72" s="986" t="s">
        <v>0</v>
      </c>
      <c r="E72" s="302"/>
      <c r="F72" s="302"/>
      <c r="G72" s="303"/>
      <c r="K72" s="280"/>
    </row>
    <row r="73" spans="1:12" s="277" customFormat="1" ht="16.8" x14ac:dyDescent="0.35">
      <c r="A73" s="315" t="s">
        <v>23</v>
      </c>
      <c r="B73" s="292">
        <v>3988</v>
      </c>
      <c r="C73" s="292">
        <v>597</v>
      </c>
      <c r="D73" s="292">
        <f>SUM(B73:C73)</f>
        <v>4585</v>
      </c>
      <c r="E73" s="316"/>
      <c r="F73" s="316"/>
      <c r="G73" s="303"/>
      <c r="K73" s="280"/>
    </row>
    <row r="74" spans="1:12" s="277" customFormat="1" ht="16.8" x14ac:dyDescent="0.35">
      <c r="A74" s="315" t="s">
        <v>24</v>
      </c>
      <c r="B74" s="292">
        <v>577</v>
      </c>
      <c r="C74" s="292">
        <v>99</v>
      </c>
      <c r="D74" s="292">
        <f t="shared" ref="D74:D90" si="5">SUM(B74:C74)</f>
        <v>676</v>
      </c>
      <c r="E74" s="316"/>
      <c r="F74" s="316"/>
      <c r="G74" s="303"/>
      <c r="K74" s="280"/>
    </row>
    <row r="75" spans="1:12" s="277" customFormat="1" ht="16.8" x14ac:dyDescent="0.35">
      <c r="A75" s="315" t="s">
        <v>25</v>
      </c>
      <c r="B75" s="292">
        <v>1087</v>
      </c>
      <c r="C75" s="281">
        <v>94</v>
      </c>
      <c r="D75" s="292">
        <f t="shared" si="5"/>
        <v>1181</v>
      </c>
      <c r="E75" s="316"/>
      <c r="F75" s="316"/>
      <c r="G75" s="303"/>
      <c r="K75" s="280"/>
    </row>
    <row r="76" spans="1:12" s="277" customFormat="1" ht="16.8" x14ac:dyDescent="0.35">
      <c r="A76" s="315" t="s">
        <v>26</v>
      </c>
      <c r="B76" s="292">
        <v>5162</v>
      </c>
      <c r="C76" s="292">
        <v>729</v>
      </c>
      <c r="D76" s="292">
        <f t="shared" si="5"/>
        <v>5891</v>
      </c>
      <c r="E76" s="316"/>
      <c r="F76" s="316"/>
      <c r="G76" s="303"/>
      <c r="K76" s="280"/>
    </row>
    <row r="77" spans="1:12" s="277" customFormat="1" ht="16.8" x14ac:dyDescent="0.35">
      <c r="A77" s="315" t="s">
        <v>27</v>
      </c>
      <c r="B77" s="292">
        <v>3382</v>
      </c>
      <c r="C77" s="292">
        <v>437</v>
      </c>
      <c r="D77" s="292">
        <f t="shared" si="5"/>
        <v>3819</v>
      </c>
      <c r="E77" s="316"/>
      <c r="F77" s="316"/>
      <c r="G77" s="303"/>
      <c r="K77" s="280"/>
    </row>
    <row r="78" spans="1:12" s="277" customFormat="1" ht="16.8" x14ac:dyDescent="0.35">
      <c r="A78" s="315" t="s">
        <v>28</v>
      </c>
      <c r="B78" s="292">
        <v>1742</v>
      </c>
      <c r="C78" s="292">
        <v>199</v>
      </c>
      <c r="D78" s="292">
        <f t="shared" si="5"/>
        <v>1941</v>
      </c>
      <c r="E78" s="316"/>
      <c r="F78" s="316"/>
      <c r="G78" s="303"/>
      <c r="K78" s="280"/>
    </row>
    <row r="79" spans="1:12" s="277" customFormat="1" ht="16.8" x14ac:dyDescent="0.35">
      <c r="A79" s="315" t="s">
        <v>29</v>
      </c>
      <c r="B79" s="292">
        <v>2344</v>
      </c>
      <c r="C79" s="292">
        <v>434</v>
      </c>
      <c r="D79" s="292">
        <f t="shared" si="5"/>
        <v>2778</v>
      </c>
      <c r="E79" s="316"/>
      <c r="F79" s="316"/>
      <c r="G79" s="303"/>
      <c r="K79" s="280"/>
    </row>
    <row r="80" spans="1:12" s="277" customFormat="1" ht="16.8" x14ac:dyDescent="0.35">
      <c r="A80" s="315" t="s">
        <v>30</v>
      </c>
      <c r="B80" s="292">
        <v>898</v>
      </c>
      <c r="C80" s="292">
        <v>170</v>
      </c>
      <c r="D80" s="292">
        <f t="shared" si="5"/>
        <v>1068</v>
      </c>
      <c r="E80" s="316"/>
      <c r="F80" s="316"/>
      <c r="G80" s="303"/>
      <c r="K80" s="280"/>
    </row>
    <row r="81" spans="1:16" s="277" customFormat="1" ht="16.8" x14ac:dyDescent="0.35">
      <c r="A81" s="315" t="s">
        <v>31</v>
      </c>
      <c r="B81" s="292">
        <v>1478</v>
      </c>
      <c r="C81" s="292">
        <v>235</v>
      </c>
      <c r="D81" s="292">
        <f t="shared" si="5"/>
        <v>1713</v>
      </c>
      <c r="E81" s="316"/>
      <c r="F81" s="316"/>
      <c r="G81" s="303"/>
      <c r="K81" s="280"/>
    </row>
    <row r="82" spans="1:16" s="277" customFormat="1" ht="16.8" x14ac:dyDescent="0.35">
      <c r="A82" s="315" t="s">
        <v>32</v>
      </c>
      <c r="B82" s="292">
        <v>1909</v>
      </c>
      <c r="C82" s="292">
        <v>258</v>
      </c>
      <c r="D82" s="292">
        <f t="shared" si="5"/>
        <v>2167</v>
      </c>
      <c r="E82" s="316"/>
      <c r="F82" s="316"/>
      <c r="G82" s="303"/>
      <c r="K82" s="280"/>
    </row>
    <row r="83" spans="1:16" s="277" customFormat="1" ht="16.8" x14ac:dyDescent="0.35">
      <c r="A83" s="315" t="s">
        <v>33</v>
      </c>
      <c r="B83" s="292">
        <v>519</v>
      </c>
      <c r="C83" s="292">
        <v>65</v>
      </c>
      <c r="D83" s="292">
        <f t="shared" si="5"/>
        <v>584</v>
      </c>
      <c r="E83" s="316"/>
      <c r="F83" s="316"/>
      <c r="G83" s="303"/>
      <c r="K83" s="280"/>
    </row>
    <row r="84" spans="1:16" s="277" customFormat="1" ht="16.8" x14ac:dyDescent="0.35">
      <c r="A84" s="315" t="s">
        <v>34</v>
      </c>
      <c r="B84" s="292">
        <v>2614</v>
      </c>
      <c r="C84" s="292">
        <v>333</v>
      </c>
      <c r="D84" s="292">
        <f t="shared" si="5"/>
        <v>2947</v>
      </c>
      <c r="E84" s="316"/>
      <c r="F84" s="316"/>
      <c r="G84" s="303"/>
      <c r="K84" s="280"/>
    </row>
    <row r="85" spans="1:16" s="277" customFormat="1" ht="16.8" x14ac:dyDescent="0.35">
      <c r="A85" s="315" t="s">
        <v>35</v>
      </c>
      <c r="B85" s="292">
        <v>2210</v>
      </c>
      <c r="C85" s="292">
        <v>328</v>
      </c>
      <c r="D85" s="292">
        <f t="shared" si="5"/>
        <v>2538</v>
      </c>
      <c r="E85" s="316"/>
      <c r="F85" s="316"/>
      <c r="G85" s="303"/>
      <c r="K85" s="280"/>
    </row>
    <row r="86" spans="1:16" s="277" customFormat="1" ht="16.8" x14ac:dyDescent="0.35">
      <c r="A86" s="315" t="s">
        <v>36</v>
      </c>
      <c r="B86" s="292">
        <v>6684</v>
      </c>
      <c r="C86" s="292">
        <v>1032</v>
      </c>
      <c r="D86" s="292">
        <f t="shared" si="5"/>
        <v>7716</v>
      </c>
      <c r="E86" s="316"/>
      <c r="F86" s="316"/>
      <c r="G86" s="303"/>
      <c r="K86" s="303"/>
    </row>
    <row r="87" spans="1:16" s="277" customFormat="1" ht="16.8" x14ac:dyDescent="0.35">
      <c r="A87" s="315" t="s">
        <v>37</v>
      </c>
      <c r="B87" s="292">
        <v>1881</v>
      </c>
      <c r="C87" s="292">
        <v>184</v>
      </c>
      <c r="D87" s="292">
        <f t="shared" si="5"/>
        <v>2065</v>
      </c>
      <c r="E87" s="316"/>
      <c r="F87" s="316"/>
      <c r="G87" s="303"/>
      <c r="K87" s="290"/>
      <c r="L87" s="281"/>
      <c r="M87" s="304"/>
      <c r="N87" s="281"/>
      <c r="O87" s="317"/>
      <c r="P87" s="281"/>
    </row>
    <row r="88" spans="1:16" s="277" customFormat="1" ht="16.8" x14ac:dyDescent="0.35">
      <c r="A88" s="315" t="s">
        <v>38</v>
      </c>
      <c r="B88" s="292">
        <v>537</v>
      </c>
      <c r="C88" s="292">
        <v>70</v>
      </c>
      <c r="D88" s="292">
        <f t="shared" si="5"/>
        <v>607</v>
      </c>
      <c r="E88" s="316"/>
      <c r="F88" s="316"/>
      <c r="G88" s="303"/>
      <c r="K88" s="280"/>
    </row>
    <row r="89" spans="1:16" s="277" customFormat="1" ht="16.8" x14ac:dyDescent="0.35">
      <c r="A89" s="315" t="s">
        <v>39</v>
      </c>
      <c r="B89" s="292">
        <v>240</v>
      </c>
      <c r="C89" s="292">
        <v>22</v>
      </c>
      <c r="D89" s="292">
        <f t="shared" si="5"/>
        <v>262</v>
      </c>
      <c r="E89" s="316"/>
      <c r="F89" s="316"/>
      <c r="G89" s="303"/>
    </row>
    <row r="90" spans="1:16" s="277" customFormat="1" ht="16.8" x14ac:dyDescent="0.35">
      <c r="A90" s="318" t="s">
        <v>0</v>
      </c>
      <c r="B90" s="294">
        <f>SUM(B73:B89)</f>
        <v>37252</v>
      </c>
      <c r="C90" s="294">
        <f>SUM(C73:C89)</f>
        <v>5286</v>
      </c>
      <c r="D90" s="294">
        <f t="shared" si="5"/>
        <v>42538</v>
      </c>
      <c r="E90" s="281"/>
      <c r="F90" s="281"/>
      <c r="G90" s="303"/>
    </row>
    <row r="91" spans="1:16" s="277" customFormat="1" ht="16.8" x14ac:dyDescent="0.35">
      <c r="A91" s="315" t="s">
        <v>1</v>
      </c>
      <c r="B91" s="320">
        <f>B90/D90</f>
        <v>0.87573463726550382</v>
      </c>
      <c r="C91" s="320">
        <f>C90/D90</f>
        <v>0.12426536273449622</v>
      </c>
      <c r="D91" s="320">
        <f>B91+C91</f>
        <v>1</v>
      </c>
      <c r="G91" s="303"/>
    </row>
    <row r="92" spans="1:16" s="277" customFormat="1" ht="16.8" x14ac:dyDescent="0.35">
      <c r="A92" s="315" t="s">
        <v>71</v>
      </c>
      <c r="B92" s="463">
        <v>111</v>
      </c>
      <c r="C92" s="464">
        <v>111</v>
      </c>
      <c r="D92" s="289"/>
      <c r="E92" s="302"/>
      <c r="F92" s="302"/>
    </row>
    <row r="93" spans="1:16" s="277" customFormat="1" ht="16.8" x14ac:dyDescent="0.35">
      <c r="A93" s="319"/>
      <c r="B93" s="321"/>
      <c r="C93" s="322"/>
      <c r="D93" s="289"/>
      <c r="E93" s="302"/>
      <c r="F93" s="302"/>
    </row>
    <row r="94" spans="1:16" ht="19.2" x14ac:dyDescent="0.3">
      <c r="A94" s="1090" t="s">
        <v>195</v>
      </c>
      <c r="B94" s="1091"/>
      <c r="C94" s="1091"/>
      <c r="D94" s="1091"/>
      <c r="E94" s="810"/>
      <c r="F94" s="324"/>
      <c r="G94" s="324"/>
      <c r="H94" s="324"/>
      <c r="I94" s="324"/>
      <c r="J94" s="324"/>
      <c r="K94" s="324"/>
      <c r="L94" s="324"/>
    </row>
    <row r="95" spans="1:16" s="290" customFormat="1" ht="16.8" x14ac:dyDescent="0.35">
      <c r="A95" s="811"/>
      <c r="B95" s="987" t="s">
        <v>11</v>
      </c>
      <c r="C95" s="391" t="s">
        <v>10</v>
      </c>
      <c r="D95" s="391" t="s">
        <v>0</v>
      </c>
      <c r="E95" s="393"/>
    </row>
    <row r="96" spans="1:16" s="277" customFormat="1" ht="16.8" x14ac:dyDescent="0.35">
      <c r="A96" s="362" t="s">
        <v>23</v>
      </c>
      <c r="B96" s="812">
        <v>1236</v>
      </c>
      <c r="C96" s="364">
        <v>225</v>
      </c>
      <c r="D96" s="364">
        <f t="shared" ref="D96:D113" si="6">SUM(B96:C96)</f>
        <v>1461</v>
      </c>
      <c r="E96" s="359"/>
    </row>
    <row r="97" spans="1:5" s="277" customFormat="1" ht="16.8" x14ac:dyDescent="0.35">
      <c r="A97" s="362" t="s">
        <v>24</v>
      </c>
      <c r="B97" s="812">
        <v>228</v>
      </c>
      <c r="C97" s="364">
        <v>29</v>
      </c>
      <c r="D97" s="364">
        <f t="shared" si="6"/>
        <v>257</v>
      </c>
      <c r="E97" s="359"/>
    </row>
    <row r="98" spans="1:5" s="277" customFormat="1" ht="16.8" x14ac:dyDescent="0.35">
      <c r="A98" s="362" t="s">
        <v>25</v>
      </c>
      <c r="B98" s="812">
        <v>271</v>
      </c>
      <c r="C98" s="812">
        <v>21</v>
      </c>
      <c r="D98" s="364">
        <f t="shared" si="6"/>
        <v>292</v>
      </c>
      <c r="E98" s="359"/>
    </row>
    <row r="99" spans="1:5" s="277" customFormat="1" ht="16.8" x14ac:dyDescent="0.35">
      <c r="A99" s="362" t="s">
        <v>26</v>
      </c>
      <c r="B99" s="812">
        <v>2101</v>
      </c>
      <c r="C99" s="364">
        <v>301</v>
      </c>
      <c r="D99" s="364">
        <f t="shared" si="6"/>
        <v>2402</v>
      </c>
      <c r="E99" s="359"/>
    </row>
    <row r="100" spans="1:5" s="277" customFormat="1" ht="16.8" x14ac:dyDescent="0.35">
      <c r="A100" s="362" t="s">
        <v>27</v>
      </c>
      <c r="B100" s="812">
        <v>1722</v>
      </c>
      <c r="C100" s="364">
        <v>182</v>
      </c>
      <c r="D100" s="364">
        <f t="shared" si="6"/>
        <v>1904</v>
      </c>
      <c r="E100" s="359"/>
    </row>
    <row r="101" spans="1:5" s="277" customFormat="1" ht="16.8" x14ac:dyDescent="0.35">
      <c r="A101" s="362" t="s">
        <v>28</v>
      </c>
      <c r="B101" s="812">
        <v>574</v>
      </c>
      <c r="C101" s="364">
        <v>68</v>
      </c>
      <c r="D101" s="364">
        <f t="shared" si="6"/>
        <v>642</v>
      </c>
      <c r="E101" s="359"/>
    </row>
    <row r="102" spans="1:5" s="277" customFormat="1" ht="16.8" x14ac:dyDescent="0.35">
      <c r="A102" s="362" t="s">
        <v>29</v>
      </c>
      <c r="B102" s="812">
        <v>537</v>
      </c>
      <c r="C102" s="364">
        <v>101</v>
      </c>
      <c r="D102" s="364">
        <f t="shared" si="6"/>
        <v>638</v>
      </c>
      <c r="E102" s="359"/>
    </row>
    <row r="103" spans="1:5" s="277" customFormat="1" ht="16.8" x14ac:dyDescent="0.35">
      <c r="A103" s="362" t="s">
        <v>30</v>
      </c>
      <c r="B103" s="812">
        <v>385</v>
      </c>
      <c r="C103" s="364">
        <v>58</v>
      </c>
      <c r="D103" s="364">
        <f t="shared" si="6"/>
        <v>443</v>
      </c>
      <c r="E103" s="359"/>
    </row>
    <row r="104" spans="1:5" s="277" customFormat="1" ht="16.8" x14ac:dyDescent="0.35">
      <c r="A104" s="362" t="s">
        <v>31</v>
      </c>
      <c r="B104" s="812">
        <v>652</v>
      </c>
      <c r="C104" s="364">
        <v>105</v>
      </c>
      <c r="D104" s="364">
        <f t="shared" si="6"/>
        <v>757</v>
      </c>
      <c r="E104" s="359"/>
    </row>
    <row r="105" spans="1:5" s="277" customFormat="1" ht="16.8" x14ac:dyDescent="0.35">
      <c r="A105" s="362" t="s">
        <v>32</v>
      </c>
      <c r="B105" s="812">
        <v>960</v>
      </c>
      <c r="C105" s="364">
        <v>101</v>
      </c>
      <c r="D105" s="364">
        <f t="shared" si="6"/>
        <v>1061</v>
      </c>
      <c r="E105" s="359"/>
    </row>
    <row r="106" spans="1:5" s="277" customFormat="1" ht="16.8" x14ac:dyDescent="0.35">
      <c r="A106" s="362" t="s">
        <v>33</v>
      </c>
      <c r="B106" s="812">
        <v>178</v>
      </c>
      <c r="C106" s="364">
        <v>37</v>
      </c>
      <c r="D106" s="364">
        <f t="shared" si="6"/>
        <v>215</v>
      </c>
      <c r="E106" s="359"/>
    </row>
    <row r="107" spans="1:5" s="277" customFormat="1" ht="16.8" x14ac:dyDescent="0.35">
      <c r="A107" s="362" t="s">
        <v>34</v>
      </c>
      <c r="B107" s="812">
        <v>969</v>
      </c>
      <c r="C107" s="364">
        <v>104</v>
      </c>
      <c r="D107" s="364">
        <f t="shared" si="6"/>
        <v>1073</v>
      </c>
      <c r="E107" s="359"/>
    </row>
    <row r="108" spans="1:5" s="277" customFormat="1" ht="16.8" x14ac:dyDescent="0.35">
      <c r="A108" s="362" t="s">
        <v>35</v>
      </c>
      <c r="B108" s="812">
        <v>682</v>
      </c>
      <c r="C108" s="364">
        <v>105</v>
      </c>
      <c r="D108" s="364">
        <f t="shared" si="6"/>
        <v>787</v>
      </c>
      <c r="E108" s="359"/>
    </row>
    <row r="109" spans="1:5" s="277" customFormat="1" ht="16.8" x14ac:dyDescent="0.35">
      <c r="A109" s="362" t="s">
        <v>36</v>
      </c>
      <c r="B109" s="812">
        <v>2987</v>
      </c>
      <c r="C109" s="364">
        <v>457</v>
      </c>
      <c r="D109" s="364">
        <f t="shared" si="6"/>
        <v>3444</v>
      </c>
      <c r="E109" s="359"/>
    </row>
    <row r="110" spans="1:5" s="277" customFormat="1" ht="16.8" x14ac:dyDescent="0.35">
      <c r="A110" s="362" t="s">
        <v>37</v>
      </c>
      <c r="B110" s="812">
        <v>638</v>
      </c>
      <c r="C110" s="364">
        <v>54</v>
      </c>
      <c r="D110" s="364">
        <f t="shared" si="6"/>
        <v>692</v>
      </c>
      <c r="E110" s="359"/>
    </row>
    <row r="111" spans="1:5" s="277" customFormat="1" ht="16.8" x14ac:dyDescent="0.35">
      <c r="A111" s="362" t="s">
        <v>38</v>
      </c>
      <c r="B111" s="812">
        <v>193</v>
      </c>
      <c r="C111" s="364">
        <v>29</v>
      </c>
      <c r="D111" s="364">
        <f t="shared" si="6"/>
        <v>222</v>
      </c>
      <c r="E111" s="359"/>
    </row>
    <row r="112" spans="1:5" s="277" customFormat="1" ht="12.75" customHeight="1" x14ac:dyDescent="0.35">
      <c r="A112" s="362" t="s">
        <v>39</v>
      </c>
      <c r="B112" s="812">
        <v>36</v>
      </c>
      <c r="C112" s="364">
        <v>6</v>
      </c>
      <c r="D112" s="364">
        <f t="shared" si="6"/>
        <v>42</v>
      </c>
      <c r="E112" s="359"/>
    </row>
    <row r="113" spans="1:12" s="277" customFormat="1" ht="16.8" x14ac:dyDescent="0.35">
      <c r="A113" s="367" t="s">
        <v>0</v>
      </c>
      <c r="B113" s="369">
        <f>SUM(B96:B112)</f>
        <v>14349</v>
      </c>
      <c r="C113" s="369">
        <f>SUM(C96:C112)</f>
        <v>1983</v>
      </c>
      <c r="D113" s="369">
        <f t="shared" si="6"/>
        <v>16332</v>
      </c>
      <c r="E113" s="359"/>
    </row>
    <row r="114" spans="1:12" s="277" customFormat="1" ht="16.8" x14ac:dyDescent="0.35">
      <c r="A114" s="362" t="s">
        <v>1</v>
      </c>
      <c r="B114" s="813">
        <f>B113/D113</f>
        <v>0.87858192505510657</v>
      </c>
      <c r="C114" s="386">
        <f>C113/D113</f>
        <v>0.12141807494489346</v>
      </c>
      <c r="D114" s="387">
        <f>B114+C114</f>
        <v>1</v>
      </c>
      <c r="E114" s="359"/>
    </row>
    <row r="115" spans="1:12" s="277" customFormat="1" ht="16.8" x14ac:dyDescent="0.35">
      <c r="A115" s="362" t="s">
        <v>71</v>
      </c>
      <c r="B115" s="812">
        <v>109</v>
      </c>
      <c r="C115" s="812">
        <v>104</v>
      </c>
      <c r="D115" s="359"/>
      <c r="E115" s="359"/>
    </row>
    <row r="116" spans="1:12" s="277" customFormat="1" ht="18" x14ac:dyDescent="0.35">
      <c r="A116" s="362" t="s">
        <v>236</v>
      </c>
      <c r="B116" s="299"/>
      <c r="C116" s="299"/>
    </row>
    <row r="117" spans="1:12" s="277" customFormat="1" ht="7.2" customHeight="1" x14ac:dyDescent="0.35">
      <c r="A117" s="319"/>
      <c r="B117" s="299"/>
      <c r="C117" s="326"/>
    </row>
    <row r="118" spans="1:12" ht="19.8" x14ac:dyDescent="0.3">
      <c r="A118" s="1094" t="s">
        <v>237</v>
      </c>
      <c r="B118" s="1095"/>
      <c r="C118" s="1095"/>
      <c r="D118" s="1095"/>
      <c r="E118" s="1095"/>
      <c r="F118" s="1095"/>
      <c r="G118" s="1095"/>
      <c r="H118" s="1095"/>
      <c r="I118" s="1095"/>
      <c r="J118" s="1095"/>
      <c r="K118" s="1096"/>
      <c r="L118" s="323"/>
    </row>
    <row r="119" spans="1:12" s="289" customFormat="1" ht="16.8" x14ac:dyDescent="0.35">
      <c r="A119" s="814"/>
      <c r="B119" s="1002" t="s">
        <v>248</v>
      </c>
      <c r="C119" s="988" t="s">
        <v>8</v>
      </c>
      <c r="D119" s="988" t="s">
        <v>49</v>
      </c>
      <c r="E119" s="988" t="s">
        <v>9</v>
      </c>
      <c r="F119" s="988" t="s">
        <v>50</v>
      </c>
      <c r="G119" s="988" t="s">
        <v>217</v>
      </c>
      <c r="H119" s="988" t="s">
        <v>57</v>
      </c>
      <c r="I119" s="989" t="s">
        <v>56</v>
      </c>
      <c r="J119" s="990" t="s">
        <v>0</v>
      </c>
      <c r="K119" s="815"/>
    </row>
    <row r="120" spans="1:12" s="277" customFormat="1" ht="16.8" x14ac:dyDescent="0.35">
      <c r="A120" s="362" t="s">
        <v>23</v>
      </c>
      <c r="B120" s="812">
        <v>14</v>
      </c>
      <c r="C120" s="364">
        <v>28</v>
      </c>
      <c r="D120" s="364">
        <v>244</v>
      </c>
      <c r="E120" s="364">
        <v>19</v>
      </c>
      <c r="F120" s="364">
        <v>1115</v>
      </c>
      <c r="G120" s="364">
        <v>30</v>
      </c>
      <c r="H120" s="364">
        <v>2</v>
      </c>
      <c r="I120" s="364">
        <v>14</v>
      </c>
      <c r="J120" s="755">
        <f>SUM(B120:I120)</f>
        <v>1466</v>
      </c>
      <c r="K120" s="362" t="s">
        <v>23</v>
      </c>
    </row>
    <row r="121" spans="1:12" s="277" customFormat="1" ht="16.8" x14ac:dyDescent="0.35">
      <c r="A121" s="362" t="s">
        <v>24</v>
      </c>
      <c r="B121" s="812">
        <v>6</v>
      </c>
      <c r="C121" s="364">
        <v>4</v>
      </c>
      <c r="D121" s="364">
        <v>21</v>
      </c>
      <c r="E121" s="364">
        <v>6</v>
      </c>
      <c r="F121" s="364">
        <v>219</v>
      </c>
      <c r="G121" s="364">
        <v>0</v>
      </c>
      <c r="H121" s="364">
        <v>1</v>
      </c>
      <c r="I121" s="364">
        <v>0</v>
      </c>
      <c r="J121" s="755">
        <f>SUM(B121:I121)</f>
        <v>257</v>
      </c>
      <c r="K121" s="362" t="s">
        <v>24</v>
      </c>
    </row>
    <row r="122" spans="1:12" s="277" customFormat="1" ht="16.8" x14ac:dyDescent="0.35">
      <c r="A122" s="362" t="s">
        <v>25</v>
      </c>
      <c r="B122" s="812">
        <v>0</v>
      </c>
      <c r="C122" s="364">
        <v>9</v>
      </c>
      <c r="D122" s="364">
        <v>28</v>
      </c>
      <c r="E122" s="364">
        <v>7</v>
      </c>
      <c r="F122" s="364">
        <v>210</v>
      </c>
      <c r="G122" s="364">
        <v>0</v>
      </c>
      <c r="H122" s="364">
        <v>0</v>
      </c>
      <c r="I122" s="364">
        <v>24</v>
      </c>
      <c r="J122" s="755">
        <f t="shared" ref="J122:J136" si="7">SUM(B122:I122)</f>
        <v>278</v>
      </c>
      <c r="K122" s="362" t="s">
        <v>25</v>
      </c>
    </row>
    <row r="123" spans="1:12" s="277" customFormat="1" ht="16.8" x14ac:dyDescent="0.35">
      <c r="A123" s="362" t="s">
        <v>26</v>
      </c>
      <c r="B123" s="812">
        <v>7</v>
      </c>
      <c r="C123" s="364">
        <v>112</v>
      </c>
      <c r="D123" s="364">
        <v>466</v>
      </c>
      <c r="E123" s="364">
        <v>486</v>
      </c>
      <c r="F123" s="364">
        <v>1164</v>
      </c>
      <c r="G123" s="364">
        <v>44</v>
      </c>
      <c r="H123" s="364">
        <v>21</v>
      </c>
      <c r="I123" s="364">
        <v>102</v>
      </c>
      <c r="J123" s="755">
        <f t="shared" si="7"/>
        <v>2402</v>
      </c>
      <c r="K123" s="362" t="s">
        <v>26</v>
      </c>
    </row>
    <row r="124" spans="1:12" s="277" customFormat="1" ht="16.8" x14ac:dyDescent="0.35">
      <c r="A124" s="362" t="s">
        <v>27</v>
      </c>
      <c r="B124" s="812">
        <v>8</v>
      </c>
      <c r="C124" s="364">
        <v>98</v>
      </c>
      <c r="D124" s="364">
        <v>402</v>
      </c>
      <c r="E124" s="364">
        <v>59</v>
      </c>
      <c r="F124" s="364">
        <v>1245</v>
      </c>
      <c r="G124" s="364">
        <v>20</v>
      </c>
      <c r="H124" s="364">
        <v>28</v>
      </c>
      <c r="I124" s="364">
        <v>96</v>
      </c>
      <c r="J124" s="755">
        <f t="shared" si="7"/>
        <v>1956</v>
      </c>
      <c r="K124" s="362" t="s">
        <v>27</v>
      </c>
    </row>
    <row r="125" spans="1:12" s="277" customFormat="1" ht="16.8" x14ac:dyDescent="0.35">
      <c r="A125" s="362" t="s">
        <v>28</v>
      </c>
      <c r="B125" s="812">
        <v>0</v>
      </c>
      <c r="C125" s="364">
        <v>5</v>
      </c>
      <c r="D125" s="364">
        <v>27</v>
      </c>
      <c r="E125" s="364">
        <v>6</v>
      </c>
      <c r="F125" s="364">
        <v>564</v>
      </c>
      <c r="G125" s="364">
        <v>2</v>
      </c>
      <c r="H125" s="364">
        <v>1</v>
      </c>
      <c r="I125" s="364">
        <v>15</v>
      </c>
      <c r="J125" s="755">
        <f t="shared" si="7"/>
        <v>620</v>
      </c>
      <c r="K125" s="362" t="s">
        <v>28</v>
      </c>
    </row>
    <row r="126" spans="1:12" s="277" customFormat="1" ht="16.8" x14ac:dyDescent="0.35">
      <c r="A126" s="362" t="s">
        <v>29</v>
      </c>
      <c r="B126" s="812">
        <v>3</v>
      </c>
      <c r="C126" s="364">
        <v>13</v>
      </c>
      <c r="D126" s="364">
        <v>75</v>
      </c>
      <c r="E126" s="364">
        <v>13</v>
      </c>
      <c r="F126" s="364">
        <v>516</v>
      </c>
      <c r="G126" s="364">
        <v>1</v>
      </c>
      <c r="H126" s="364">
        <v>4</v>
      </c>
      <c r="I126" s="359">
        <v>4</v>
      </c>
      <c r="J126" s="755">
        <f t="shared" si="7"/>
        <v>629</v>
      </c>
      <c r="K126" s="362" t="s">
        <v>29</v>
      </c>
    </row>
    <row r="127" spans="1:12" s="277" customFormat="1" ht="16.8" x14ac:dyDescent="0.35">
      <c r="A127" s="362" t="s">
        <v>30</v>
      </c>
      <c r="B127" s="812">
        <v>4</v>
      </c>
      <c r="C127" s="364">
        <v>44</v>
      </c>
      <c r="D127" s="364">
        <v>94</v>
      </c>
      <c r="E127" s="364">
        <v>8</v>
      </c>
      <c r="F127" s="364">
        <v>242</v>
      </c>
      <c r="G127" s="364">
        <v>17</v>
      </c>
      <c r="H127" s="364">
        <v>16</v>
      </c>
      <c r="I127" s="364">
        <v>37</v>
      </c>
      <c r="J127" s="755">
        <f t="shared" si="7"/>
        <v>462</v>
      </c>
      <c r="K127" s="362" t="s">
        <v>30</v>
      </c>
    </row>
    <row r="128" spans="1:12" s="277" customFormat="1" ht="16.8" x14ac:dyDescent="0.35">
      <c r="A128" s="362" t="s">
        <v>31</v>
      </c>
      <c r="B128" s="812">
        <v>2</v>
      </c>
      <c r="C128" s="364">
        <v>10</v>
      </c>
      <c r="D128" s="364">
        <v>167</v>
      </c>
      <c r="E128" s="364">
        <v>6</v>
      </c>
      <c r="F128" s="364">
        <v>552</v>
      </c>
      <c r="G128" s="364">
        <v>2</v>
      </c>
      <c r="H128" s="364">
        <v>1</v>
      </c>
      <c r="I128" s="364">
        <v>7</v>
      </c>
      <c r="J128" s="755">
        <f t="shared" si="7"/>
        <v>747</v>
      </c>
      <c r="K128" s="362" t="s">
        <v>31</v>
      </c>
    </row>
    <row r="129" spans="1:18" s="277" customFormat="1" ht="16.8" x14ac:dyDescent="0.35">
      <c r="A129" s="362" t="s">
        <v>32</v>
      </c>
      <c r="B129" s="812">
        <v>9</v>
      </c>
      <c r="C129" s="364">
        <v>35</v>
      </c>
      <c r="D129" s="364">
        <v>88</v>
      </c>
      <c r="E129" s="364">
        <v>23</v>
      </c>
      <c r="F129" s="364">
        <v>822</v>
      </c>
      <c r="G129" s="364">
        <v>18</v>
      </c>
      <c r="H129" s="364">
        <v>19</v>
      </c>
      <c r="I129" s="364">
        <v>48</v>
      </c>
      <c r="J129" s="755">
        <f t="shared" si="7"/>
        <v>1062</v>
      </c>
      <c r="K129" s="362" t="s">
        <v>32</v>
      </c>
    </row>
    <row r="130" spans="1:18" s="277" customFormat="1" ht="16.8" x14ac:dyDescent="0.35">
      <c r="A130" s="362" t="s">
        <v>33</v>
      </c>
      <c r="B130" s="812">
        <v>18</v>
      </c>
      <c r="C130" s="364">
        <v>13</v>
      </c>
      <c r="D130" s="364">
        <v>12</v>
      </c>
      <c r="E130" s="364">
        <v>15</v>
      </c>
      <c r="F130" s="364">
        <v>153</v>
      </c>
      <c r="G130" s="364">
        <v>1</v>
      </c>
      <c r="H130" s="364">
        <v>0</v>
      </c>
      <c r="I130" s="364">
        <v>3</v>
      </c>
      <c r="J130" s="755">
        <f t="shared" si="7"/>
        <v>215</v>
      </c>
      <c r="K130" s="362" t="s">
        <v>33</v>
      </c>
    </row>
    <row r="131" spans="1:18" s="277" customFormat="1" ht="16.8" x14ac:dyDescent="0.35">
      <c r="A131" s="362" t="s">
        <v>34</v>
      </c>
      <c r="B131" s="812">
        <v>7</v>
      </c>
      <c r="C131" s="364">
        <v>26</v>
      </c>
      <c r="D131" s="364">
        <v>177</v>
      </c>
      <c r="E131" s="364">
        <v>25</v>
      </c>
      <c r="F131" s="364">
        <v>787</v>
      </c>
      <c r="G131" s="364">
        <v>3</v>
      </c>
      <c r="H131" s="364">
        <v>12</v>
      </c>
      <c r="I131" s="364">
        <v>34</v>
      </c>
      <c r="J131" s="755">
        <f t="shared" si="7"/>
        <v>1071</v>
      </c>
      <c r="K131" s="362" t="s">
        <v>34</v>
      </c>
    </row>
    <row r="132" spans="1:18" s="277" customFormat="1" ht="16.8" x14ac:dyDescent="0.35">
      <c r="A132" s="362" t="s">
        <v>35</v>
      </c>
      <c r="B132" s="812">
        <v>3</v>
      </c>
      <c r="C132" s="364">
        <v>15</v>
      </c>
      <c r="D132" s="364">
        <v>75</v>
      </c>
      <c r="E132" s="364">
        <v>20</v>
      </c>
      <c r="F132" s="364">
        <v>651</v>
      </c>
      <c r="G132" s="364">
        <v>5</v>
      </c>
      <c r="H132" s="364">
        <v>7</v>
      </c>
      <c r="I132" s="364">
        <v>26</v>
      </c>
      <c r="J132" s="755">
        <f t="shared" si="7"/>
        <v>802</v>
      </c>
      <c r="K132" s="362" t="s">
        <v>35</v>
      </c>
    </row>
    <row r="133" spans="1:18" s="277" customFormat="1" ht="16.8" x14ac:dyDescent="0.35">
      <c r="A133" s="362" t="s">
        <v>36</v>
      </c>
      <c r="B133" s="812">
        <v>16</v>
      </c>
      <c r="C133" s="364">
        <v>337</v>
      </c>
      <c r="D133" s="364">
        <v>469</v>
      </c>
      <c r="E133" s="364">
        <v>522</v>
      </c>
      <c r="F133" s="364">
        <v>1882</v>
      </c>
      <c r="G133" s="364">
        <v>92</v>
      </c>
      <c r="H133" s="364">
        <v>23</v>
      </c>
      <c r="I133" s="364">
        <v>92</v>
      </c>
      <c r="J133" s="755">
        <f t="shared" si="7"/>
        <v>3433</v>
      </c>
      <c r="K133" s="362" t="s">
        <v>36</v>
      </c>
    </row>
    <row r="134" spans="1:18" s="277" customFormat="1" ht="16.8" x14ac:dyDescent="0.35">
      <c r="A134" s="362" t="s">
        <v>37</v>
      </c>
      <c r="B134" s="812">
        <v>4</v>
      </c>
      <c r="C134" s="364">
        <v>36</v>
      </c>
      <c r="D134" s="364">
        <v>131</v>
      </c>
      <c r="E134" s="364">
        <v>9</v>
      </c>
      <c r="F134" s="364">
        <v>460</v>
      </c>
      <c r="G134" s="364">
        <v>8</v>
      </c>
      <c r="H134" s="364">
        <v>11</v>
      </c>
      <c r="I134" s="364">
        <v>40</v>
      </c>
      <c r="J134" s="755">
        <f t="shared" si="7"/>
        <v>699</v>
      </c>
      <c r="K134" s="362" t="s">
        <v>37</v>
      </c>
      <c r="M134" s="281"/>
      <c r="N134" s="281"/>
      <c r="O134" s="281"/>
      <c r="P134" s="281"/>
      <c r="Q134" s="281"/>
      <c r="R134" s="281"/>
    </row>
    <row r="135" spans="1:18" s="277" customFormat="1" ht="16.8" x14ac:dyDescent="0.35">
      <c r="A135" s="362" t="s">
        <v>38</v>
      </c>
      <c r="B135" s="812">
        <v>0</v>
      </c>
      <c r="C135" s="364">
        <v>2</v>
      </c>
      <c r="D135" s="364">
        <v>4</v>
      </c>
      <c r="E135" s="364">
        <v>2</v>
      </c>
      <c r="F135" s="364">
        <v>147</v>
      </c>
      <c r="G135" s="364">
        <v>0</v>
      </c>
      <c r="H135" s="364">
        <v>0</v>
      </c>
      <c r="I135" s="364">
        <v>0</v>
      </c>
      <c r="J135" s="755">
        <f t="shared" si="7"/>
        <v>155</v>
      </c>
      <c r="K135" s="362" t="s">
        <v>38</v>
      </c>
      <c r="M135" s="304"/>
      <c r="N135" s="304"/>
      <c r="O135" s="304"/>
      <c r="P135" s="304"/>
    </row>
    <row r="136" spans="1:18" s="277" customFormat="1" ht="16.8" x14ac:dyDescent="0.35">
      <c r="A136" s="362" t="s">
        <v>39</v>
      </c>
      <c r="B136" s="812">
        <v>0</v>
      </c>
      <c r="C136" s="364">
        <v>0</v>
      </c>
      <c r="D136" s="364">
        <v>41</v>
      </c>
      <c r="E136" s="364">
        <v>1</v>
      </c>
      <c r="F136" s="364">
        <v>0</v>
      </c>
      <c r="G136" s="364">
        <v>0</v>
      </c>
      <c r="H136" s="364">
        <v>0</v>
      </c>
      <c r="I136" s="364"/>
      <c r="J136" s="755">
        <f t="shared" si="7"/>
        <v>42</v>
      </c>
      <c r="K136" s="362" t="s">
        <v>39</v>
      </c>
    </row>
    <row r="137" spans="1:18" s="277" customFormat="1" ht="16.8" x14ac:dyDescent="0.35">
      <c r="A137" s="367" t="s">
        <v>0</v>
      </c>
      <c r="B137" s="369">
        <f t="shared" ref="B137:E137" si="8">SUM(B120:B136)</f>
        <v>101</v>
      </c>
      <c r="C137" s="369">
        <f t="shared" si="8"/>
        <v>787</v>
      </c>
      <c r="D137" s="369">
        <f>SUM(D120:D136)</f>
        <v>2521</v>
      </c>
      <c r="E137" s="369">
        <f t="shared" si="8"/>
        <v>1227</v>
      </c>
      <c r="F137" s="369">
        <f>SUM(F120:F136)</f>
        <v>10729</v>
      </c>
      <c r="G137" s="369">
        <f>SUM(G120:G136)</f>
        <v>243</v>
      </c>
      <c r="H137" s="369">
        <f>SUM(H120:H136)</f>
        <v>146</v>
      </c>
      <c r="I137" s="369">
        <f>SUM(I120:I136)</f>
        <v>542</v>
      </c>
      <c r="J137" s="756">
        <f>SUM(B137:I137)</f>
        <v>16296</v>
      </c>
      <c r="K137" s="367" t="s">
        <v>0</v>
      </c>
    </row>
    <row r="138" spans="1:18" s="277" customFormat="1" ht="16.8" x14ac:dyDescent="0.35">
      <c r="A138" s="362" t="s">
        <v>1</v>
      </c>
      <c r="B138" s="387">
        <f>B137/J137</f>
        <v>6.1978399607265583E-3</v>
      </c>
      <c r="C138" s="387">
        <f>C137/J137</f>
        <v>4.8294059891998038E-2</v>
      </c>
      <c r="D138" s="387">
        <v>0.15</v>
      </c>
      <c r="E138" s="387">
        <v>7.0000000000000007E-2</v>
      </c>
      <c r="F138" s="816">
        <f>F137/J137</f>
        <v>0.65838242513500245</v>
      </c>
      <c r="G138" s="816">
        <f>G137/J137</f>
        <v>1.4911634756995583E-2</v>
      </c>
      <c r="H138" s="817">
        <f>H137/J137</f>
        <v>8.9592538046146288E-3</v>
      </c>
      <c r="I138" s="816">
        <f>I137/J137</f>
        <v>3.3259695630829651E-2</v>
      </c>
      <c r="J138" s="818">
        <f>SUM(B138:I138)</f>
        <v>0.99000490918016681</v>
      </c>
      <c r="K138" s="362" t="s">
        <v>1</v>
      </c>
    </row>
    <row r="139" spans="1:18" s="300" customFormat="1" ht="16.8" x14ac:dyDescent="0.35">
      <c r="A139" s="362" t="s">
        <v>71</v>
      </c>
      <c r="B139" s="812">
        <v>41</v>
      </c>
      <c r="C139" s="364">
        <v>82</v>
      </c>
      <c r="D139" s="364">
        <v>107</v>
      </c>
      <c r="E139" s="364">
        <v>88</v>
      </c>
      <c r="F139" s="364">
        <v>103</v>
      </c>
      <c r="G139" s="364">
        <v>50</v>
      </c>
      <c r="H139" s="364">
        <v>42</v>
      </c>
      <c r="I139" s="364">
        <v>67</v>
      </c>
      <c r="J139" s="819"/>
      <c r="K139" s="362" t="s">
        <v>71</v>
      </c>
    </row>
    <row r="140" spans="1:18" s="300" customFormat="1" ht="18" x14ac:dyDescent="0.35">
      <c r="A140" s="969" t="s">
        <v>259</v>
      </c>
      <c r="B140" s="1026"/>
      <c r="C140" s="364"/>
      <c r="D140" s="364"/>
      <c r="E140" s="364"/>
      <c r="F140" s="364"/>
      <c r="G140" s="364"/>
      <c r="H140" s="364"/>
      <c r="I140" s="364"/>
      <c r="J140" s="819"/>
      <c r="K140" s="362"/>
    </row>
    <row r="141" spans="1:18" s="277" customFormat="1" ht="16.8" x14ac:dyDescent="0.35">
      <c r="A141" s="1092"/>
      <c r="B141" s="1093"/>
      <c r="C141" s="820"/>
      <c r="D141" s="359"/>
      <c r="E141" s="359"/>
      <c r="F141" s="359"/>
      <c r="G141" s="359"/>
      <c r="H141" s="359"/>
      <c r="I141" s="359"/>
      <c r="J141" s="359"/>
      <c r="K141" s="359"/>
    </row>
    <row r="142" spans="1:18" s="277" customFormat="1" ht="16.8" x14ac:dyDescent="0.35">
      <c r="A142" s="362"/>
      <c r="B142" s="359"/>
      <c r="C142" s="820"/>
      <c r="D142" s="359"/>
      <c r="E142" s="359"/>
      <c r="F142" s="359"/>
      <c r="G142" s="359"/>
      <c r="H142" s="359"/>
      <c r="I142" s="359"/>
      <c r="J142" s="359"/>
      <c r="K142" s="359"/>
    </row>
    <row r="143" spans="1:18" s="277" customFormat="1" ht="16.8" x14ac:dyDescent="0.35"/>
    <row r="144" spans="1:18" s="277" customFormat="1" ht="16.8" x14ac:dyDescent="0.35"/>
    <row r="145" s="277" customFormat="1" ht="16.8" x14ac:dyDescent="0.35"/>
    <row r="146" s="277" customFormat="1" ht="16.8" x14ac:dyDescent="0.35"/>
  </sheetData>
  <mergeCells count="12">
    <mergeCell ref="B2:C2"/>
    <mergeCell ref="A1:C1"/>
    <mergeCell ref="A94:D94"/>
    <mergeCell ref="A141:B141"/>
    <mergeCell ref="A118:K118"/>
    <mergeCell ref="A48:K48"/>
    <mergeCell ref="A71:D71"/>
    <mergeCell ref="A25:I25"/>
    <mergeCell ref="B26:D26"/>
    <mergeCell ref="E26:I26"/>
    <mergeCell ref="J44:K44"/>
    <mergeCell ref="J43:K43"/>
  </mergeCells>
  <phoneticPr fontId="1" type="noConversion"/>
  <printOptions horizontalCentered="1" gridLines="1"/>
  <pageMargins left="0.75" right="0.75" top="1.25" bottom="0.75" header="0.55000000000000004" footer="0.55000000000000004"/>
  <pageSetup scale="59" orientation="landscape" r:id="rId1"/>
  <headerFooter alignWithMargins="0">
    <oddHeader xml:space="preserve">&amp;C&amp;"Microsoft Sans Serif,Bold"&amp;14&amp;K08-048SREB Council on Collegiate Education for Nursing
2012 Annual Survey Results
&amp;16Bachelor's Programs&amp;R&amp;"Arial Black,Regular"
</oddHeader>
    <oddFooter>&amp;C&amp;"Microsoft Sans Serif,Bold"&amp;12&amp;K08-046Page &amp;P</oddFooter>
  </headerFooter>
  <rowBreaks count="2" manualBreakCount="2">
    <brk id="47" max="10" man="1"/>
    <brk id="9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T189"/>
  <sheetViews>
    <sheetView zoomScale="110" zoomScaleNormal="110" workbookViewId="0">
      <selection activeCell="A144" sqref="A144"/>
    </sheetView>
  </sheetViews>
  <sheetFormatPr defaultColWidth="9.109375" defaultRowHeight="15.6" x14ac:dyDescent="0.3"/>
  <cols>
    <col min="1" max="1" width="34" style="60" customWidth="1"/>
    <col min="2" max="2" width="19.44140625" style="60" customWidth="1"/>
    <col min="3" max="3" width="16.5546875" style="60" customWidth="1"/>
    <col min="4" max="4" width="15" style="60" customWidth="1"/>
    <col min="5" max="5" width="14.5546875" style="60" customWidth="1"/>
    <col min="6" max="6" width="15.44140625" style="60" customWidth="1"/>
    <col min="7" max="7" width="17.33203125" style="60" customWidth="1"/>
    <col min="8" max="8" width="12.88671875" style="60" customWidth="1"/>
    <col min="9" max="9" width="13" style="60" customWidth="1"/>
    <col min="10" max="10" width="10.88671875" style="60" customWidth="1"/>
    <col min="11" max="12" width="23" style="60" bestFit="1" customWidth="1"/>
    <col min="13" max="16384" width="9.109375" style="60"/>
  </cols>
  <sheetData>
    <row r="1" spans="1:11" ht="19.8" x14ac:dyDescent="0.3">
      <c r="A1" s="1115" t="s">
        <v>149</v>
      </c>
      <c r="B1" s="1115"/>
      <c r="C1" s="1115"/>
      <c r="D1" s="1115"/>
      <c r="E1" s="1115"/>
      <c r="F1" s="1115"/>
      <c r="G1" s="1115"/>
      <c r="H1" s="1115"/>
      <c r="I1" s="1116"/>
      <c r="J1" s="1116"/>
      <c r="K1" s="1116"/>
    </row>
    <row r="2" spans="1:11" ht="10.199999999999999" customHeight="1" x14ac:dyDescent="0.3">
      <c r="A2" s="466">
        <v>131</v>
      </c>
      <c r="B2" s="467"/>
      <c r="C2" s="467"/>
      <c r="D2" s="467"/>
      <c r="E2" s="468"/>
      <c r="F2" s="469"/>
      <c r="G2" s="469"/>
      <c r="H2" s="469"/>
      <c r="I2" s="470"/>
      <c r="J2" s="470"/>
      <c r="K2" s="470"/>
    </row>
    <row r="3" spans="1:11" ht="19.8" x14ac:dyDescent="0.3">
      <c r="A3" s="1110" t="s">
        <v>150</v>
      </c>
      <c r="B3" s="1111"/>
      <c r="C3" s="1111"/>
      <c r="D3" s="1111"/>
      <c r="E3" s="1111"/>
      <c r="F3" s="849"/>
      <c r="G3" s="850"/>
      <c r="H3" s="850"/>
      <c r="I3" s="850"/>
    </row>
    <row r="4" spans="1:11" x14ac:dyDescent="0.3">
      <c r="A4" s="471"/>
      <c r="B4" s="1129" t="s">
        <v>262</v>
      </c>
      <c r="C4" s="1130"/>
      <c r="E4" s="442"/>
      <c r="F4" s="332"/>
    </row>
    <row r="5" spans="1:11" x14ac:dyDescent="0.3">
      <c r="A5" s="471"/>
      <c r="B5" s="1028" t="s">
        <v>263</v>
      </c>
      <c r="C5" s="1028" t="s">
        <v>266</v>
      </c>
      <c r="E5" s="442"/>
      <c r="F5" s="332"/>
    </row>
    <row r="6" spans="1:11" x14ac:dyDescent="0.3">
      <c r="A6" s="473" t="s">
        <v>23</v>
      </c>
      <c r="B6" s="474">
        <v>87</v>
      </c>
      <c r="C6" s="474">
        <v>1046</v>
      </c>
      <c r="E6" s="822"/>
    </row>
    <row r="7" spans="1:11" x14ac:dyDescent="0.3">
      <c r="A7" s="473" t="s">
        <v>24</v>
      </c>
      <c r="B7" s="474">
        <v>75</v>
      </c>
      <c r="C7" s="474">
        <v>45</v>
      </c>
      <c r="E7" s="822"/>
    </row>
    <row r="8" spans="1:11" x14ac:dyDescent="0.3">
      <c r="A8" s="473" t="s">
        <v>25</v>
      </c>
      <c r="B8" s="474">
        <v>33</v>
      </c>
      <c r="C8" s="474">
        <v>33</v>
      </c>
      <c r="E8" s="822"/>
    </row>
    <row r="9" spans="1:11" x14ac:dyDescent="0.3">
      <c r="A9" s="473" t="s">
        <v>26</v>
      </c>
      <c r="B9" s="474">
        <v>28</v>
      </c>
      <c r="C9" s="474">
        <v>228</v>
      </c>
      <c r="E9" s="822"/>
    </row>
    <row r="10" spans="1:11" x14ac:dyDescent="0.3">
      <c r="A10" s="473" t="s">
        <v>27</v>
      </c>
      <c r="B10" s="474">
        <v>89</v>
      </c>
      <c r="C10" s="474">
        <v>190</v>
      </c>
      <c r="E10" s="822"/>
    </row>
    <row r="11" spans="1:11" x14ac:dyDescent="0.3">
      <c r="A11" s="473" t="s">
        <v>28</v>
      </c>
      <c r="B11" s="474">
        <v>42</v>
      </c>
      <c r="C11" s="474">
        <v>60</v>
      </c>
      <c r="E11" s="822"/>
    </row>
    <row r="12" spans="1:11" x14ac:dyDescent="0.3">
      <c r="A12" s="473" t="s">
        <v>29</v>
      </c>
      <c r="B12" s="474">
        <v>93</v>
      </c>
      <c r="C12" s="474">
        <v>18</v>
      </c>
      <c r="E12" s="822"/>
    </row>
    <row r="13" spans="1:11" x14ac:dyDescent="0.3">
      <c r="A13" s="473" t="s">
        <v>30</v>
      </c>
      <c r="B13" s="474">
        <v>1040</v>
      </c>
      <c r="C13" s="474">
        <v>258</v>
      </c>
      <c r="E13" s="822"/>
    </row>
    <row r="14" spans="1:11" x14ac:dyDescent="0.3">
      <c r="A14" s="473" t="s">
        <v>31</v>
      </c>
      <c r="B14" s="474">
        <v>68</v>
      </c>
      <c r="C14" s="474">
        <v>132</v>
      </c>
      <c r="E14" s="822"/>
    </row>
    <row r="15" spans="1:11" x14ac:dyDescent="0.3">
      <c r="A15" s="473" t="s">
        <v>32</v>
      </c>
      <c r="B15" s="474">
        <v>79</v>
      </c>
      <c r="C15" s="474">
        <v>280</v>
      </c>
      <c r="E15" s="822"/>
    </row>
    <row r="16" spans="1:11" x14ac:dyDescent="0.3">
      <c r="A16" s="473" t="s">
        <v>33</v>
      </c>
      <c r="B16" s="474">
        <v>0</v>
      </c>
      <c r="C16" s="474">
        <v>108</v>
      </c>
      <c r="E16" s="822"/>
    </row>
    <row r="17" spans="1:11" x14ac:dyDescent="0.3">
      <c r="A17" s="473" t="s">
        <v>34</v>
      </c>
      <c r="B17" s="474">
        <v>30</v>
      </c>
      <c r="C17" s="474">
        <v>95</v>
      </c>
      <c r="E17" s="822"/>
    </row>
    <row r="18" spans="1:11" x14ac:dyDescent="0.3">
      <c r="A18" s="473" t="s">
        <v>35</v>
      </c>
      <c r="B18" s="474">
        <v>120</v>
      </c>
      <c r="C18" s="474">
        <v>174</v>
      </c>
      <c r="E18" s="822"/>
    </row>
    <row r="19" spans="1:11" x14ac:dyDescent="0.3">
      <c r="A19" s="473" t="s">
        <v>36</v>
      </c>
      <c r="B19" s="474">
        <v>380</v>
      </c>
      <c r="C19" s="474">
        <v>542</v>
      </c>
      <c r="E19" s="822"/>
    </row>
    <row r="20" spans="1:11" x14ac:dyDescent="0.3">
      <c r="A20" s="473" t="s">
        <v>37</v>
      </c>
      <c r="B20" s="474">
        <v>22</v>
      </c>
      <c r="C20" s="474">
        <v>112</v>
      </c>
      <c r="E20" s="822"/>
    </row>
    <row r="21" spans="1:11" x14ac:dyDescent="0.3">
      <c r="A21" s="473" t="s">
        <v>38</v>
      </c>
      <c r="B21" s="474">
        <v>20</v>
      </c>
      <c r="C21" s="474">
        <v>0</v>
      </c>
      <c r="E21" s="822"/>
    </row>
    <row r="22" spans="1:11" x14ac:dyDescent="0.3">
      <c r="A22" s="473" t="s">
        <v>39</v>
      </c>
      <c r="B22" s="474">
        <v>0</v>
      </c>
      <c r="C22" s="474">
        <v>0</v>
      </c>
      <c r="E22" s="822"/>
    </row>
    <row r="23" spans="1:11" x14ac:dyDescent="0.3">
      <c r="A23" s="475" t="s">
        <v>0</v>
      </c>
      <c r="B23" s="476">
        <f>SUM(B6:B22)</f>
        <v>2206</v>
      </c>
      <c r="C23" s="476">
        <f>SUM(C6:C22)</f>
        <v>3321</v>
      </c>
      <c r="E23" s="335"/>
      <c r="F23" s="72"/>
      <c r="G23" s="72"/>
      <c r="H23" s="72"/>
    </row>
    <row r="24" spans="1:11" x14ac:dyDescent="0.3">
      <c r="A24" s="66" t="s">
        <v>71</v>
      </c>
      <c r="B24" s="72">
        <v>59</v>
      </c>
      <c r="C24" s="72">
        <v>61</v>
      </c>
      <c r="E24" s="335"/>
      <c r="F24" s="72"/>
      <c r="G24" s="72"/>
      <c r="H24" s="72"/>
    </row>
    <row r="25" spans="1:11" ht="17.399999999999999" x14ac:dyDescent="0.3">
      <c r="A25" s="66" t="s">
        <v>269</v>
      </c>
      <c r="B25" s="72"/>
      <c r="C25" s="72"/>
      <c r="E25" s="335"/>
      <c r="F25" s="72"/>
      <c r="G25" s="72"/>
      <c r="H25" s="72"/>
    </row>
    <row r="26" spans="1:11" x14ac:dyDescent="0.3">
      <c r="E26" s="478"/>
    </row>
    <row r="27" spans="1:11" ht="18" x14ac:dyDescent="0.3">
      <c r="A27" s="1112" t="s">
        <v>174</v>
      </c>
      <c r="B27" s="1113"/>
      <c r="C27" s="1113"/>
      <c r="D27" s="1113"/>
      <c r="E27" s="1113"/>
      <c r="F27" s="1113"/>
      <c r="G27" s="1113"/>
      <c r="H27" s="1114"/>
      <c r="I27" s="331"/>
      <c r="J27" s="331"/>
      <c r="K27" s="331"/>
    </row>
    <row r="28" spans="1:11" ht="18" x14ac:dyDescent="0.35">
      <c r="A28" s="479"/>
      <c r="B28" s="1126" t="s">
        <v>92</v>
      </c>
      <c r="C28" s="1126"/>
      <c r="D28" s="1126"/>
      <c r="E28" s="1127" t="s">
        <v>53</v>
      </c>
      <c r="F28" s="1126"/>
      <c r="G28" s="1126"/>
      <c r="H28" s="1128"/>
      <c r="I28" s="331"/>
      <c r="J28" s="331"/>
      <c r="K28" s="331"/>
    </row>
    <row r="29" spans="1:11" s="333" customFormat="1" x14ac:dyDescent="0.3">
      <c r="A29" s="349"/>
      <c r="B29" s="961" t="s">
        <v>192</v>
      </c>
      <c r="C29" s="960" t="s">
        <v>193</v>
      </c>
      <c r="D29" s="959" t="s">
        <v>0</v>
      </c>
      <c r="E29" s="970" t="s">
        <v>72</v>
      </c>
      <c r="F29" s="442" t="s">
        <v>58</v>
      </c>
      <c r="G29" s="442" t="s">
        <v>73</v>
      </c>
      <c r="H29" s="962" t="s">
        <v>0</v>
      </c>
    </row>
    <row r="30" spans="1:11" x14ac:dyDescent="0.3">
      <c r="A30" s="480" t="s">
        <v>23</v>
      </c>
      <c r="B30" s="481">
        <v>1401</v>
      </c>
      <c r="C30" s="482">
        <v>1337</v>
      </c>
      <c r="D30" s="483">
        <f>SUM(B30:C30)</f>
        <v>2738</v>
      </c>
      <c r="E30" s="538">
        <v>888</v>
      </c>
      <c r="F30" s="484">
        <v>12</v>
      </c>
      <c r="G30" s="64">
        <v>14</v>
      </c>
      <c r="H30" s="64">
        <f>SUM(E30:G30)</f>
        <v>914</v>
      </c>
    </row>
    <row r="31" spans="1:11" x14ac:dyDescent="0.3">
      <c r="A31" s="480" t="s">
        <v>24</v>
      </c>
      <c r="B31" s="481">
        <v>251</v>
      </c>
      <c r="C31" s="482">
        <v>18</v>
      </c>
      <c r="D31" s="483">
        <f t="shared" ref="D31:D48" si="0">SUM(B31:C31)</f>
        <v>269</v>
      </c>
      <c r="E31" s="538">
        <v>45</v>
      </c>
      <c r="F31" s="484">
        <v>0</v>
      </c>
      <c r="G31" s="64">
        <v>5</v>
      </c>
      <c r="H31" s="64">
        <f t="shared" ref="H31:H48" si="1">SUM(E31:G31)</f>
        <v>50</v>
      </c>
    </row>
    <row r="32" spans="1:11" x14ac:dyDescent="0.3">
      <c r="A32" s="480" t="s">
        <v>25</v>
      </c>
      <c r="B32" s="481">
        <v>63</v>
      </c>
      <c r="C32" s="482">
        <v>360</v>
      </c>
      <c r="D32" s="483">
        <f t="shared" si="0"/>
        <v>423</v>
      </c>
      <c r="E32" s="539">
        <v>205</v>
      </c>
      <c r="F32" s="484">
        <v>0</v>
      </c>
      <c r="G32" s="64">
        <v>15</v>
      </c>
      <c r="H32" s="64">
        <f t="shared" si="1"/>
        <v>220</v>
      </c>
    </row>
    <row r="33" spans="1:8" x14ac:dyDescent="0.3">
      <c r="A33" s="480" t="s">
        <v>26</v>
      </c>
      <c r="B33" s="481">
        <v>690</v>
      </c>
      <c r="C33" s="482">
        <v>1391</v>
      </c>
      <c r="D33" s="483">
        <f t="shared" si="0"/>
        <v>2081</v>
      </c>
      <c r="E33" s="539">
        <v>472</v>
      </c>
      <c r="F33" s="484">
        <v>53</v>
      </c>
      <c r="G33" s="64">
        <v>37</v>
      </c>
      <c r="H33" s="64">
        <f t="shared" si="1"/>
        <v>562</v>
      </c>
    </row>
    <row r="34" spans="1:8" x14ac:dyDescent="0.3">
      <c r="A34" s="480" t="s">
        <v>27</v>
      </c>
      <c r="B34" s="481">
        <v>806</v>
      </c>
      <c r="C34" s="482">
        <v>561</v>
      </c>
      <c r="D34" s="483">
        <f t="shared" si="0"/>
        <v>1367</v>
      </c>
      <c r="E34" s="538">
        <v>358</v>
      </c>
      <c r="F34" s="484">
        <v>114</v>
      </c>
      <c r="G34" s="64">
        <v>15</v>
      </c>
      <c r="H34" s="64">
        <f t="shared" si="1"/>
        <v>487</v>
      </c>
    </row>
    <row r="35" spans="1:8" x14ac:dyDescent="0.3">
      <c r="A35" s="480" t="s">
        <v>28</v>
      </c>
      <c r="B35" s="481">
        <v>115</v>
      </c>
      <c r="C35" s="482">
        <v>459</v>
      </c>
      <c r="D35" s="483">
        <f t="shared" si="0"/>
        <v>574</v>
      </c>
      <c r="E35" s="538">
        <v>126</v>
      </c>
      <c r="F35" s="484">
        <v>9</v>
      </c>
      <c r="G35" s="64">
        <v>9</v>
      </c>
      <c r="H35" s="64">
        <f t="shared" si="1"/>
        <v>144</v>
      </c>
    </row>
    <row r="36" spans="1:8" x14ac:dyDescent="0.3">
      <c r="A36" s="480" t="s">
        <v>29</v>
      </c>
      <c r="B36" s="481">
        <v>256</v>
      </c>
      <c r="C36" s="482">
        <v>311</v>
      </c>
      <c r="D36" s="483">
        <f t="shared" si="0"/>
        <v>567</v>
      </c>
      <c r="E36" s="538">
        <v>191</v>
      </c>
      <c r="F36" s="484">
        <v>0</v>
      </c>
      <c r="G36" s="64">
        <v>11</v>
      </c>
      <c r="H36" s="64">
        <f t="shared" si="1"/>
        <v>202</v>
      </c>
    </row>
    <row r="37" spans="1:8" x14ac:dyDescent="0.3">
      <c r="A37" s="480" t="s">
        <v>30</v>
      </c>
      <c r="B37" s="481">
        <v>568</v>
      </c>
      <c r="C37" s="482">
        <v>798</v>
      </c>
      <c r="D37" s="483">
        <f t="shared" si="0"/>
        <v>1366</v>
      </c>
      <c r="E37" s="538">
        <v>695</v>
      </c>
      <c r="F37" s="484">
        <v>126</v>
      </c>
      <c r="G37" s="64">
        <v>16</v>
      </c>
      <c r="H37" s="64">
        <f t="shared" si="1"/>
        <v>837</v>
      </c>
    </row>
    <row r="38" spans="1:8" x14ac:dyDescent="0.3">
      <c r="A38" s="480" t="s">
        <v>31</v>
      </c>
      <c r="B38" s="481">
        <v>285</v>
      </c>
      <c r="C38" s="482">
        <v>226</v>
      </c>
      <c r="D38" s="483">
        <f t="shared" si="0"/>
        <v>511</v>
      </c>
      <c r="E38" s="538">
        <v>240</v>
      </c>
      <c r="F38" s="484">
        <v>0</v>
      </c>
      <c r="G38" s="64">
        <v>12</v>
      </c>
      <c r="H38" s="64">
        <f t="shared" si="1"/>
        <v>252</v>
      </c>
    </row>
    <row r="39" spans="1:8" x14ac:dyDescent="0.3">
      <c r="A39" s="480" t="s">
        <v>32</v>
      </c>
      <c r="B39" s="481">
        <v>761</v>
      </c>
      <c r="C39" s="482">
        <v>1023</v>
      </c>
      <c r="D39" s="483">
        <f t="shared" si="0"/>
        <v>1784</v>
      </c>
      <c r="E39" s="538">
        <v>585</v>
      </c>
      <c r="F39" s="484">
        <v>29</v>
      </c>
      <c r="G39" s="64">
        <v>28</v>
      </c>
      <c r="H39" s="64">
        <f t="shared" si="1"/>
        <v>642</v>
      </c>
    </row>
    <row r="40" spans="1:8" x14ac:dyDescent="0.3">
      <c r="A40" s="480" t="s">
        <v>33</v>
      </c>
      <c r="B40" s="481">
        <v>79</v>
      </c>
      <c r="C40" s="482">
        <v>137</v>
      </c>
      <c r="D40" s="483">
        <f t="shared" si="0"/>
        <v>216</v>
      </c>
      <c r="E40" s="538">
        <v>52</v>
      </c>
      <c r="F40" s="484">
        <v>1</v>
      </c>
      <c r="G40" s="64">
        <v>0</v>
      </c>
      <c r="H40" s="64">
        <f t="shared" si="1"/>
        <v>53</v>
      </c>
    </row>
    <row r="41" spans="1:8" x14ac:dyDescent="0.3">
      <c r="A41" s="480" t="s">
        <v>34</v>
      </c>
      <c r="B41" s="481">
        <v>145</v>
      </c>
      <c r="C41" s="482">
        <v>144</v>
      </c>
      <c r="D41" s="483">
        <f t="shared" si="0"/>
        <v>289</v>
      </c>
      <c r="E41" s="538">
        <v>89</v>
      </c>
      <c r="F41" s="484">
        <v>0</v>
      </c>
      <c r="G41" s="64">
        <v>7</v>
      </c>
      <c r="H41" s="64">
        <f t="shared" si="1"/>
        <v>96</v>
      </c>
    </row>
    <row r="42" spans="1:8" x14ac:dyDescent="0.3">
      <c r="A42" s="480" t="s">
        <v>35</v>
      </c>
      <c r="B42" s="481">
        <v>802</v>
      </c>
      <c r="C42" s="482">
        <v>981</v>
      </c>
      <c r="D42" s="483">
        <f t="shared" si="0"/>
        <v>1783</v>
      </c>
      <c r="E42" s="538">
        <v>455</v>
      </c>
      <c r="F42" s="484">
        <v>243</v>
      </c>
      <c r="G42" s="64">
        <v>50</v>
      </c>
      <c r="H42" s="64">
        <f t="shared" si="1"/>
        <v>748</v>
      </c>
    </row>
    <row r="43" spans="1:8" x14ac:dyDescent="0.3">
      <c r="A43" s="480" t="s">
        <v>36</v>
      </c>
      <c r="B43" s="481">
        <v>755</v>
      </c>
      <c r="C43" s="482">
        <v>2347</v>
      </c>
      <c r="D43" s="483">
        <f t="shared" si="0"/>
        <v>3102</v>
      </c>
      <c r="E43" s="538">
        <v>1026</v>
      </c>
      <c r="F43" s="484">
        <v>63</v>
      </c>
      <c r="G43" s="64">
        <v>15</v>
      </c>
      <c r="H43" s="64">
        <f t="shared" si="1"/>
        <v>1104</v>
      </c>
    </row>
    <row r="44" spans="1:8" x14ac:dyDescent="0.3">
      <c r="A44" s="480" t="s">
        <v>37</v>
      </c>
      <c r="B44" s="481">
        <v>376</v>
      </c>
      <c r="C44" s="482">
        <v>339</v>
      </c>
      <c r="D44" s="483">
        <f t="shared" si="0"/>
        <v>715</v>
      </c>
      <c r="E44" s="538">
        <v>150</v>
      </c>
      <c r="F44" s="484">
        <v>45</v>
      </c>
      <c r="G44" s="64">
        <v>10</v>
      </c>
      <c r="H44" s="64">
        <f t="shared" si="1"/>
        <v>205</v>
      </c>
    </row>
    <row r="45" spans="1:8" x14ac:dyDescent="0.3">
      <c r="A45" s="480" t="s">
        <v>38</v>
      </c>
      <c r="B45" s="481">
        <v>47</v>
      </c>
      <c r="C45" s="482">
        <v>73</v>
      </c>
      <c r="D45" s="483">
        <f t="shared" si="0"/>
        <v>120</v>
      </c>
      <c r="E45" s="538">
        <v>55</v>
      </c>
      <c r="F45" s="484">
        <v>0</v>
      </c>
      <c r="G45" s="64">
        <v>3</v>
      </c>
      <c r="H45" s="64">
        <f t="shared" si="1"/>
        <v>58</v>
      </c>
    </row>
    <row r="46" spans="1:8" x14ac:dyDescent="0.3">
      <c r="A46" s="480" t="s">
        <v>39</v>
      </c>
      <c r="B46" s="481">
        <v>14</v>
      </c>
      <c r="C46" s="482">
        <v>17</v>
      </c>
      <c r="D46" s="483">
        <f t="shared" si="0"/>
        <v>31</v>
      </c>
      <c r="E46" s="538">
        <v>13</v>
      </c>
      <c r="F46" s="484">
        <v>0</v>
      </c>
      <c r="G46" s="64">
        <v>0</v>
      </c>
      <c r="H46" s="64">
        <f t="shared" si="1"/>
        <v>13</v>
      </c>
    </row>
    <row r="47" spans="1:8" x14ac:dyDescent="0.3">
      <c r="A47" s="485" t="s">
        <v>0</v>
      </c>
      <c r="B47" s="486">
        <f>SUM(B30:B46)</f>
        <v>7414</v>
      </c>
      <c r="C47" s="486">
        <f>SUM(C30:C46)</f>
        <v>10522</v>
      </c>
      <c r="D47" s="483">
        <f t="shared" si="0"/>
        <v>17936</v>
      </c>
      <c r="E47" s="540">
        <f>SUM(E30:E46)</f>
        <v>5645</v>
      </c>
      <c r="F47" s="68">
        <f>SUM(F30:F46)</f>
        <v>695</v>
      </c>
      <c r="G47" s="68">
        <f>SUM(G30:G46)</f>
        <v>247</v>
      </c>
      <c r="H47" s="68">
        <f t="shared" si="1"/>
        <v>6587</v>
      </c>
    </row>
    <row r="48" spans="1:8" x14ac:dyDescent="0.3">
      <c r="A48" s="66" t="s">
        <v>1</v>
      </c>
      <c r="B48" s="348">
        <f>B47/D47</f>
        <v>0.4133586083853702</v>
      </c>
      <c r="C48" s="347">
        <f>C47/D47</f>
        <v>0.5866413916146298</v>
      </c>
      <c r="D48" s="487">
        <f t="shared" si="0"/>
        <v>1</v>
      </c>
      <c r="E48" s="541">
        <f>E47/H47</f>
        <v>0.85699104296341277</v>
      </c>
      <c r="F48" s="71">
        <f>F47/H47</f>
        <v>0.10551085471383027</v>
      </c>
      <c r="G48" s="71">
        <f>G47/H47</f>
        <v>3.7498102322756945E-2</v>
      </c>
      <c r="H48" s="71">
        <f t="shared" si="1"/>
        <v>1</v>
      </c>
    </row>
    <row r="49" spans="1:13" x14ac:dyDescent="0.3">
      <c r="A49" s="518" t="s">
        <v>71</v>
      </c>
      <c r="B49" s="519">
        <v>87</v>
      </c>
      <c r="C49" s="354">
        <v>84</v>
      </c>
      <c r="D49" s="488"/>
      <c r="E49" s="971">
        <v>84</v>
      </c>
      <c r="F49" s="353">
        <v>35</v>
      </c>
      <c r="G49" s="72">
        <v>38</v>
      </c>
      <c r="H49" s="489"/>
    </row>
    <row r="50" spans="1:13" x14ac:dyDescent="0.3">
      <c r="A50" s="349"/>
      <c r="B50" s="490"/>
      <c r="C50" s="344"/>
      <c r="D50" s="351"/>
      <c r="E50" s="491"/>
      <c r="F50" s="351"/>
    </row>
    <row r="51" spans="1:13" ht="18" x14ac:dyDescent="0.3">
      <c r="A51" s="1117" t="s">
        <v>172</v>
      </c>
      <c r="B51" s="1118"/>
      <c r="C51" s="1118"/>
      <c r="D51" s="1118"/>
      <c r="E51" s="1118"/>
      <c r="F51" s="1118"/>
      <c r="G51" s="1118"/>
      <c r="H51" s="1118"/>
      <c r="I51" s="1118"/>
      <c r="J51" s="1118"/>
      <c r="K51" s="1119"/>
    </row>
    <row r="52" spans="1:13" s="333" customFormat="1" x14ac:dyDescent="0.3">
      <c r="A52" s="349"/>
      <c r="B52" s="444" t="s">
        <v>240</v>
      </c>
      <c r="C52" s="444" t="s">
        <v>8</v>
      </c>
      <c r="D52" s="444" t="s">
        <v>49</v>
      </c>
      <c r="E52" s="444" t="s">
        <v>9</v>
      </c>
      <c r="F52" s="444" t="s">
        <v>50</v>
      </c>
      <c r="G52" s="444" t="s">
        <v>217</v>
      </c>
      <c r="H52" s="444" t="s">
        <v>57</v>
      </c>
      <c r="I52" s="444" t="s">
        <v>56</v>
      </c>
      <c r="J52" s="451" t="s">
        <v>0</v>
      </c>
      <c r="L52" s="493"/>
      <c r="M52" s="493"/>
    </row>
    <row r="53" spans="1:13" x14ac:dyDescent="0.3">
      <c r="A53" s="480" t="s">
        <v>23</v>
      </c>
      <c r="B53" s="72">
        <v>41</v>
      </c>
      <c r="C53" s="354">
        <v>64</v>
      </c>
      <c r="D53" s="72">
        <v>349</v>
      </c>
      <c r="E53" s="72">
        <v>47</v>
      </c>
      <c r="F53" s="72">
        <v>2156</v>
      </c>
      <c r="G53" s="72">
        <v>9</v>
      </c>
      <c r="H53" s="72">
        <v>7</v>
      </c>
      <c r="I53" s="72">
        <v>84</v>
      </c>
      <c r="J53" s="72">
        <f>SUM(B53:I53)</f>
        <v>2757</v>
      </c>
      <c r="K53" s="63" t="s">
        <v>23</v>
      </c>
    </row>
    <row r="54" spans="1:13" x14ac:dyDescent="0.3">
      <c r="A54" s="480" t="s">
        <v>24</v>
      </c>
      <c r="B54" s="72">
        <v>2</v>
      </c>
      <c r="C54" s="354">
        <v>2</v>
      </c>
      <c r="D54" s="72">
        <v>27</v>
      </c>
      <c r="E54" s="72">
        <v>8</v>
      </c>
      <c r="F54" s="72">
        <v>227</v>
      </c>
      <c r="G54" s="72">
        <v>0</v>
      </c>
      <c r="H54" s="72">
        <v>3</v>
      </c>
      <c r="I54" s="72">
        <v>0</v>
      </c>
      <c r="J54" s="72">
        <f t="shared" ref="J54:J71" si="2">SUM(B54:I54)</f>
        <v>269</v>
      </c>
      <c r="K54" s="63" t="s">
        <v>24</v>
      </c>
    </row>
    <row r="55" spans="1:13" x14ac:dyDescent="0.3">
      <c r="A55" s="480" t="s">
        <v>25</v>
      </c>
      <c r="B55" s="72">
        <v>1</v>
      </c>
      <c r="C55" s="354">
        <v>16</v>
      </c>
      <c r="D55" s="72">
        <v>50</v>
      </c>
      <c r="E55" s="72">
        <v>4</v>
      </c>
      <c r="F55" s="72">
        <v>216</v>
      </c>
      <c r="G55" s="72">
        <v>0</v>
      </c>
      <c r="H55" s="72">
        <v>0</v>
      </c>
      <c r="I55" s="72">
        <v>4</v>
      </c>
      <c r="J55" s="72">
        <f t="shared" si="2"/>
        <v>291</v>
      </c>
      <c r="K55" s="63" t="s">
        <v>25</v>
      </c>
    </row>
    <row r="56" spans="1:13" x14ac:dyDescent="0.3">
      <c r="A56" s="480" t="s">
        <v>26</v>
      </c>
      <c r="B56" s="72">
        <v>9</v>
      </c>
      <c r="C56" s="354">
        <v>104</v>
      </c>
      <c r="D56" s="72">
        <v>380</v>
      </c>
      <c r="E56" s="72">
        <v>456</v>
      </c>
      <c r="F56" s="72">
        <v>1016</v>
      </c>
      <c r="G56" s="72">
        <v>18</v>
      </c>
      <c r="H56" s="72">
        <v>10</v>
      </c>
      <c r="I56" s="72">
        <v>91</v>
      </c>
      <c r="J56" s="72">
        <f t="shared" si="2"/>
        <v>2084</v>
      </c>
      <c r="K56" s="63" t="s">
        <v>26</v>
      </c>
    </row>
    <row r="57" spans="1:13" x14ac:dyDescent="0.3">
      <c r="A57" s="480" t="s">
        <v>27</v>
      </c>
      <c r="B57" s="72">
        <v>0</v>
      </c>
      <c r="C57" s="354">
        <v>53</v>
      </c>
      <c r="D57" s="72">
        <v>280</v>
      </c>
      <c r="E57" s="72">
        <v>33</v>
      </c>
      <c r="F57" s="72">
        <v>876</v>
      </c>
      <c r="G57" s="72">
        <v>14</v>
      </c>
      <c r="H57" s="72">
        <v>15</v>
      </c>
      <c r="I57" s="72">
        <v>111</v>
      </c>
      <c r="J57" s="72">
        <f t="shared" si="2"/>
        <v>1382</v>
      </c>
      <c r="K57" s="63" t="s">
        <v>27</v>
      </c>
    </row>
    <row r="58" spans="1:13" x14ac:dyDescent="0.3">
      <c r="A58" s="480" t="s">
        <v>28</v>
      </c>
      <c r="B58" s="72">
        <v>3</v>
      </c>
      <c r="C58" s="354">
        <v>5</v>
      </c>
      <c r="D58" s="72">
        <v>24</v>
      </c>
      <c r="E58" s="72">
        <v>5</v>
      </c>
      <c r="F58" s="72">
        <v>536</v>
      </c>
      <c r="G58" s="72">
        <v>4</v>
      </c>
      <c r="H58" s="72">
        <v>6</v>
      </c>
      <c r="I58" s="72">
        <v>3</v>
      </c>
      <c r="J58" s="72">
        <f t="shared" si="2"/>
        <v>586</v>
      </c>
      <c r="K58" s="63" t="s">
        <v>28</v>
      </c>
    </row>
    <row r="59" spans="1:13" x14ac:dyDescent="0.3">
      <c r="A59" s="480" t="s">
        <v>29</v>
      </c>
      <c r="B59" s="72">
        <v>4</v>
      </c>
      <c r="C59" s="354">
        <v>5</v>
      </c>
      <c r="D59" s="72">
        <v>39</v>
      </c>
      <c r="E59" s="72">
        <v>20</v>
      </c>
      <c r="F59" s="72">
        <v>438</v>
      </c>
      <c r="G59" s="72">
        <v>3</v>
      </c>
      <c r="H59" s="72">
        <v>0</v>
      </c>
      <c r="I59" s="72">
        <v>1</v>
      </c>
      <c r="J59" s="72">
        <f t="shared" si="2"/>
        <v>510</v>
      </c>
      <c r="K59" s="63" t="s">
        <v>29</v>
      </c>
    </row>
    <row r="60" spans="1:13" x14ac:dyDescent="0.3">
      <c r="A60" s="480" t="s">
        <v>30</v>
      </c>
      <c r="B60" s="72">
        <v>3</v>
      </c>
      <c r="C60" s="354">
        <v>111</v>
      </c>
      <c r="D60" s="72">
        <v>314</v>
      </c>
      <c r="E60" s="72">
        <v>22</v>
      </c>
      <c r="F60" s="72">
        <v>814</v>
      </c>
      <c r="G60" s="72">
        <v>17</v>
      </c>
      <c r="H60" s="72">
        <v>57</v>
      </c>
      <c r="I60" s="72">
        <v>44</v>
      </c>
      <c r="J60" s="72">
        <f t="shared" si="2"/>
        <v>1382</v>
      </c>
      <c r="K60" s="63" t="s">
        <v>30</v>
      </c>
    </row>
    <row r="61" spans="1:13" x14ac:dyDescent="0.3">
      <c r="A61" s="480" t="s">
        <v>31</v>
      </c>
      <c r="B61" s="72">
        <v>2</v>
      </c>
      <c r="C61" s="354">
        <v>3</v>
      </c>
      <c r="D61" s="72">
        <v>127</v>
      </c>
      <c r="E61" s="72">
        <v>1</v>
      </c>
      <c r="F61" s="72">
        <v>375</v>
      </c>
      <c r="G61" s="72">
        <v>0</v>
      </c>
      <c r="H61" s="72">
        <v>2</v>
      </c>
      <c r="I61" s="72">
        <v>1</v>
      </c>
      <c r="J61" s="72">
        <f t="shared" si="2"/>
        <v>511</v>
      </c>
      <c r="K61" s="63" t="s">
        <v>31</v>
      </c>
    </row>
    <row r="62" spans="1:13" x14ac:dyDescent="0.3">
      <c r="A62" s="480" t="s">
        <v>32</v>
      </c>
      <c r="B62" s="72">
        <v>29</v>
      </c>
      <c r="C62" s="354">
        <v>52</v>
      </c>
      <c r="D62" s="72">
        <v>159</v>
      </c>
      <c r="E62" s="72">
        <v>35</v>
      </c>
      <c r="F62" s="72">
        <v>1400</v>
      </c>
      <c r="G62" s="72">
        <v>18</v>
      </c>
      <c r="H62" s="72">
        <v>49</v>
      </c>
      <c r="I62" s="72">
        <v>82</v>
      </c>
      <c r="J62" s="72">
        <f t="shared" si="2"/>
        <v>1824</v>
      </c>
      <c r="K62" s="63" t="s">
        <v>32</v>
      </c>
    </row>
    <row r="63" spans="1:13" x14ac:dyDescent="0.3">
      <c r="A63" s="480" t="s">
        <v>33</v>
      </c>
      <c r="B63" s="72">
        <v>26</v>
      </c>
      <c r="C63" s="72">
        <v>7</v>
      </c>
      <c r="D63" s="72">
        <v>8</v>
      </c>
      <c r="E63" s="72">
        <v>7</v>
      </c>
      <c r="F63" s="72">
        <v>163</v>
      </c>
      <c r="G63" s="72">
        <v>1</v>
      </c>
      <c r="H63" s="72">
        <v>0</v>
      </c>
      <c r="I63" s="72">
        <v>1</v>
      </c>
      <c r="J63" s="72">
        <f t="shared" si="2"/>
        <v>213</v>
      </c>
      <c r="K63" s="63" t="s">
        <v>33</v>
      </c>
    </row>
    <row r="64" spans="1:13" x14ac:dyDescent="0.3">
      <c r="A64" s="480" t="s">
        <v>34</v>
      </c>
      <c r="B64" s="72">
        <v>2</v>
      </c>
      <c r="C64" s="354">
        <v>3</v>
      </c>
      <c r="D64" s="72">
        <v>18</v>
      </c>
      <c r="E64" s="72">
        <v>4</v>
      </c>
      <c r="F64" s="72">
        <v>252</v>
      </c>
      <c r="G64" s="72">
        <v>0</v>
      </c>
      <c r="H64" s="72">
        <v>7</v>
      </c>
      <c r="I64" s="72">
        <v>0</v>
      </c>
      <c r="J64" s="72">
        <f t="shared" si="2"/>
        <v>286</v>
      </c>
      <c r="K64" s="63" t="s">
        <v>34</v>
      </c>
    </row>
    <row r="65" spans="1:20" x14ac:dyDescent="0.3">
      <c r="A65" s="480" t="s">
        <v>35</v>
      </c>
      <c r="B65" s="72">
        <v>9</v>
      </c>
      <c r="C65" s="354">
        <v>36</v>
      </c>
      <c r="D65" s="72">
        <v>234</v>
      </c>
      <c r="E65" s="72">
        <v>37</v>
      </c>
      <c r="F65" s="72">
        <v>1379</v>
      </c>
      <c r="G65" s="72">
        <v>24</v>
      </c>
      <c r="H65" s="72">
        <v>10</v>
      </c>
      <c r="I65" s="72">
        <v>48</v>
      </c>
      <c r="J65" s="72">
        <f t="shared" si="2"/>
        <v>1777</v>
      </c>
      <c r="K65" s="63" t="s">
        <v>35</v>
      </c>
    </row>
    <row r="66" spans="1:20" x14ac:dyDescent="0.3">
      <c r="A66" s="480" t="s">
        <v>36</v>
      </c>
      <c r="B66" s="72">
        <v>24</v>
      </c>
      <c r="C66" s="354">
        <v>399</v>
      </c>
      <c r="D66" s="72">
        <v>547</v>
      </c>
      <c r="E66" s="72">
        <v>386</v>
      </c>
      <c r="F66" s="72">
        <v>1652</v>
      </c>
      <c r="G66" s="72">
        <v>60</v>
      </c>
      <c r="H66" s="72">
        <v>46</v>
      </c>
      <c r="I66" s="72">
        <v>99</v>
      </c>
      <c r="J66" s="72">
        <f t="shared" si="2"/>
        <v>3213</v>
      </c>
      <c r="K66" s="63" t="s">
        <v>36</v>
      </c>
    </row>
    <row r="67" spans="1:20" x14ac:dyDescent="0.3">
      <c r="A67" s="480" t="s">
        <v>37</v>
      </c>
      <c r="B67" s="72">
        <v>5</v>
      </c>
      <c r="C67" s="354">
        <v>32</v>
      </c>
      <c r="D67" s="72">
        <v>89</v>
      </c>
      <c r="E67" s="72">
        <v>11</v>
      </c>
      <c r="F67" s="72">
        <v>548</v>
      </c>
      <c r="G67" s="72">
        <v>6</v>
      </c>
      <c r="H67" s="72">
        <v>5</v>
      </c>
      <c r="I67" s="72">
        <v>19</v>
      </c>
      <c r="J67" s="72">
        <f t="shared" si="2"/>
        <v>715</v>
      </c>
      <c r="K67" s="63" t="s">
        <v>37</v>
      </c>
    </row>
    <row r="68" spans="1:20" x14ac:dyDescent="0.3">
      <c r="A68" s="480" t="s">
        <v>38</v>
      </c>
      <c r="B68" s="72">
        <v>0</v>
      </c>
      <c r="C68" s="354">
        <v>3</v>
      </c>
      <c r="D68" s="72">
        <v>3</v>
      </c>
      <c r="E68" s="72">
        <v>0</v>
      </c>
      <c r="F68" s="72">
        <v>114</v>
      </c>
      <c r="G68" s="60">
        <v>0</v>
      </c>
      <c r="H68" s="72">
        <v>0</v>
      </c>
      <c r="I68" s="72">
        <v>0</v>
      </c>
      <c r="J68" s="72">
        <f t="shared" si="2"/>
        <v>120</v>
      </c>
      <c r="K68" s="63" t="s">
        <v>38</v>
      </c>
    </row>
    <row r="69" spans="1:20" ht="12.75" customHeight="1" x14ac:dyDescent="0.3">
      <c r="A69" s="480" t="s">
        <v>39</v>
      </c>
      <c r="B69" s="72">
        <v>0</v>
      </c>
      <c r="C69" s="354">
        <v>0</v>
      </c>
      <c r="D69" s="72">
        <v>26</v>
      </c>
      <c r="E69" s="72">
        <v>1</v>
      </c>
      <c r="F69" s="72">
        <v>85</v>
      </c>
      <c r="G69" s="72">
        <v>41</v>
      </c>
      <c r="H69" s="60">
        <v>0</v>
      </c>
      <c r="I69" s="335">
        <v>0</v>
      </c>
      <c r="J69" s="72">
        <f t="shared" si="2"/>
        <v>153</v>
      </c>
      <c r="K69" s="63" t="s">
        <v>39</v>
      </c>
      <c r="M69" s="72"/>
      <c r="N69" s="72"/>
      <c r="O69" s="72"/>
      <c r="P69" s="72"/>
      <c r="Q69" s="72"/>
      <c r="R69" s="72"/>
      <c r="S69" s="72"/>
      <c r="T69" s="72"/>
    </row>
    <row r="70" spans="1:20" x14ac:dyDescent="0.3">
      <c r="A70" s="485" t="s">
        <v>0</v>
      </c>
      <c r="B70" s="335">
        <f>SUM(B53:B69)</f>
        <v>160</v>
      </c>
      <c r="C70" s="335">
        <f>SUM(C53:C69)</f>
        <v>895</v>
      </c>
      <c r="D70" s="335">
        <f t="shared" ref="D70:F70" si="3">SUM(D53:D69)</f>
        <v>2674</v>
      </c>
      <c r="E70" s="335">
        <f t="shared" si="3"/>
        <v>1077</v>
      </c>
      <c r="F70" s="335">
        <f t="shared" si="3"/>
        <v>12247</v>
      </c>
      <c r="G70" s="335">
        <f>SUM(G53:G69)</f>
        <v>215</v>
      </c>
      <c r="H70" s="335">
        <f>SUM(H53:H69)</f>
        <v>217</v>
      </c>
      <c r="I70" s="335">
        <f t="shared" ref="I70" si="4">SUM(I53:I69)</f>
        <v>588</v>
      </c>
      <c r="J70" s="335">
        <f t="shared" si="2"/>
        <v>18073</v>
      </c>
      <c r="K70" s="67" t="s">
        <v>0</v>
      </c>
      <c r="M70" s="338"/>
      <c r="N70" s="338"/>
      <c r="O70" s="338"/>
      <c r="P70" s="338"/>
      <c r="Q70" s="338"/>
      <c r="R70" s="338"/>
      <c r="S70" s="338"/>
    </row>
    <row r="71" spans="1:20" x14ac:dyDescent="0.3">
      <c r="A71" s="66" t="s">
        <v>1</v>
      </c>
      <c r="B71" s="338">
        <f>B70/J70</f>
        <v>8.8529851159187736E-3</v>
      </c>
      <c r="C71" s="338">
        <f>C70/J70</f>
        <v>4.9521385492170639E-2</v>
      </c>
      <c r="D71" s="338">
        <f>D70/J70</f>
        <v>0.14795551374979252</v>
      </c>
      <c r="E71" s="338">
        <f>E70/J70</f>
        <v>5.9591656061528248E-2</v>
      </c>
      <c r="F71" s="338">
        <f>F70/J70</f>
        <v>0.67764067946660766</v>
      </c>
      <c r="G71" s="338">
        <f>G70/J70</f>
        <v>1.1896198749515852E-2</v>
      </c>
      <c r="H71" s="348">
        <f>H70/J70</f>
        <v>1.2006861063464836E-2</v>
      </c>
      <c r="I71" s="520">
        <f>I70/J70</f>
        <v>3.2534720301001491E-2</v>
      </c>
      <c r="J71" s="348">
        <f t="shared" si="2"/>
        <v>1</v>
      </c>
      <c r="K71" s="63" t="s">
        <v>1</v>
      </c>
    </row>
    <row r="72" spans="1:20" s="495" customFormat="1" x14ac:dyDescent="0.3">
      <c r="A72" s="518" t="s">
        <v>71</v>
      </c>
      <c r="B72" s="72">
        <v>48</v>
      </c>
      <c r="C72" s="354">
        <v>59</v>
      </c>
      <c r="D72" s="72">
        <v>84</v>
      </c>
      <c r="E72" s="72">
        <v>70</v>
      </c>
      <c r="F72" s="72">
        <v>85</v>
      </c>
      <c r="G72" s="72">
        <v>41</v>
      </c>
      <c r="H72" s="72">
        <v>35</v>
      </c>
      <c r="I72" s="72">
        <v>53</v>
      </c>
      <c r="J72" s="494"/>
      <c r="K72" s="571"/>
    </row>
    <row r="73" spans="1:20" s="495" customFormat="1" x14ac:dyDescent="0.3">
      <c r="A73" s="518"/>
      <c r="B73" s="72"/>
      <c r="C73" s="354"/>
      <c r="D73" s="72"/>
      <c r="E73" s="72"/>
      <c r="F73" s="72"/>
      <c r="G73" s="72"/>
      <c r="H73" s="72"/>
      <c r="I73" s="72"/>
      <c r="J73" s="494"/>
    </row>
    <row r="74" spans="1:20" s="495" customFormat="1" x14ac:dyDescent="0.3">
      <c r="A74" s="496"/>
      <c r="C74" s="498"/>
      <c r="D74" s="499"/>
      <c r="F74" s="499"/>
      <c r="I74" s="499"/>
      <c r="J74" s="501"/>
    </row>
    <row r="75" spans="1:20" s="495" customFormat="1" ht="18" x14ac:dyDescent="0.3">
      <c r="A75" s="1123" t="s">
        <v>173</v>
      </c>
      <c r="B75" s="1124"/>
      <c r="C75" s="1124"/>
      <c r="D75" s="1125"/>
      <c r="E75" s="497"/>
      <c r="F75" s="499"/>
      <c r="G75" s="497"/>
      <c r="H75" s="497"/>
      <c r="I75" s="500"/>
      <c r="J75" s="501"/>
    </row>
    <row r="76" spans="1:20" s="333" customFormat="1" x14ac:dyDescent="0.3">
      <c r="A76" s="472"/>
      <c r="B76" s="963" t="s">
        <v>11</v>
      </c>
      <c r="C76" s="963" t="s">
        <v>10</v>
      </c>
      <c r="D76" s="964" t="s">
        <v>0</v>
      </c>
      <c r="E76" s="502"/>
      <c r="F76" s="351"/>
      <c r="J76" s="503"/>
    </row>
    <row r="77" spans="1:20" x14ac:dyDescent="0.3">
      <c r="A77" s="66" t="s">
        <v>23</v>
      </c>
      <c r="B77" s="72">
        <v>2405</v>
      </c>
      <c r="C77" s="354">
        <v>341</v>
      </c>
      <c r="D77" s="335">
        <f>SUM(B77:C77)</f>
        <v>2746</v>
      </c>
      <c r="E77" s="504"/>
      <c r="F77" s="351"/>
      <c r="J77" s="503"/>
    </row>
    <row r="78" spans="1:20" x14ac:dyDescent="0.3">
      <c r="A78" s="66" t="s">
        <v>24</v>
      </c>
      <c r="B78" s="72">
        <v>231</v>
      </c>
      <c r="C78" s="354">
        <v>38</v>
      </c>
      <c r="D78" s="335">
        <f t="shared" ref="D78:D93" si="5">SUM(B78:C78)</f>
        <v>269</v>
      </c>
      <c r="E78" s="521"/>
      <c r="F78" s="351"/>
      <c r="J78" s="503"/>
    </row>
    <row r="79" spans="1:20" x14ac:dyDescent="0.3">
      <c r="A79" s="66" t="s">
        <v>25</v>
      </c>
      <c r="B79" s="354">
        <v>392</v>
      </c>
      <c r="C79" s="354">
        <v>31</v>
      </c>
      <c r="D79" s="335">
        <f t="shared" si="5"/>
        <v>423</v>
      </c>
      <c r="E79" s="504"/>
      <c r="F79" s="351"/>
      <c r="J79" s="503"/>
    </row>
    <row r="80" spans="1:20" x14ac:dyDescent="0.3">
      <c r="A80" s="66" t="s">
        <v>26</v>
      </c>
      <c r="B80" s="72">
        <v>1804</v>
      </c>
      <c r="C80" s="354">
        <v>277</v>
      </c>
      <c r="D80" s="335">
        <f t="shared" si="5"/>
        <v>2081</v>
      </c>
      <c r="E80" s="504"/>
      <c r="F80" s="351"/>
      <c r="J80" s="503"/>
    </row>
    <row r="81" spans="1:10" x14ac:dyDescent="0.3">
      <c r="A81" s="66" t="s">
        <v>27</v>
      </c>
      <c r="B81" s="72">
        <v>1197</v>
      </c>
      <c r="C81" s="354">
        <v>132</v>
      </c>
      <c r="D81" s="335">
        <f t="shared" si="5"/>
        <v>1329</v>
      </c>
      <c r="E81" s="504"/>
      <c r="F81" s="351"/>
      <c r="J81" s="503"/>
    </row>
    <row r="82" spans="1:10" x14ac:dyDescent="0.3">
      <c r="A82" s="66" t="s">
        <v>28</v>
      </c>
      <c r="B82" s="72">
        <v>515</v>
      </c>
      <c r="C82" s="354">
        <v>46</v>
      </c>
      <c r="D82" s="335">
        <f t="shared" si="5"/>
        <v>561</v>
      </c>
      <c r="E82" s="504"/>
      <c r="F82" s="351"/>
      <c r="J82" s="503"/>
    </row>
    <row r="83" spans="1:10" x14ac:dyDescent="0.3">
      <c r="A83" s="66" t="s">
        <v>29</v>
      </c>
      <c r="B83" s="72">
        <v>443</v>
      </c>
      <c r="C83" s="354">
        <v>124</v>
      </c>
      <c r="D83" s="335">
        <f t="shared" si="5"/>
        <v>567</v>
      </c>
      <c r="E83" s="504"/>
      <c r="F83" s="351"/>
      <c r="J83" s="503"/>
    </row>
    <row r="84" spans="1:10" x14ac:dyDescent="0.3">
      <c r="A84" s="66" t="s">
        <v>30</v>
      </c>
      <c r="B84" s="72">
        <v>1214</v>
      </c>
      <c r="C84" s="354">
        <v>134</v>
      </c>
      <c r="D84" s="335">
        <f t="shared" si="5"/>
        <v>1348</v>
      </c>
      <c r="E84" s="504"/>
      <c r="F84" s="351"/>
      <c r="J84" s="503"/>
    </row>
    <row r="85" spans="1:10" x14ac:dyDescent="0.3">
      <c r="A85" s="66" t="s">
        <v>31</v>
      </c>
      <c r="B85" s="72">
        <v>409</v>
      </c>
      <c r="C85" s="354">
        <v>57</v>
      </c>
      <c r="D85" s="335">
        <f t="shared" si="5"/>
        <v>466</v>
      </c>
      <c r="E85" s="504"/>
      <c r="F85" s="351"/>
      <c r="J85" s="503"/>
    </row>
    <row r="86" spans="1:10" x14ac:dyDescent="0.3">
      <c r="A86" s="66" t="s">
        <v>32</v>
      </c>
      <c r="B86" s="72">
        <v>1519</v>
      </c>
      <c r="C86" s="354">
        <v>165</v>
      </c>
      <c r="D86" s="335">
        <f t="shared" si="5"/>
        <v>1684</v>
      </c>
      <c r="E86" s="504"/>
      <c r="F86" s="351"/>
      <c r="J86" s="503"/>
    </row>
    <row r="87" spans="1:10" x14ac:dyDescent="0.3">
      <c r="A87" s="66" t="s">
        <v>33</v>
      </c>
      <c r="B87" s="72">
        <v>103</v>
      </c>
      <c r="C87" s="72">
        <v>18</v>
      </c>
      <c r="D87" s="335">
        <f t="shared" si="5"/>
        <v>121</v>
      </c>
      <c r="E87" s="504"/>
      <c r="F87" s="351"/>
      <c r="J87" s="503"/>
    </row>
    <row r="88" spans="1:10" x14ac:dyDescent="0.3">
      <c r="A88" s="66" t="s">
        <v>34</v>
      </c>
      <c r="B88" s="72">
        <v>257</v>
      </c>
      <c r="C88" s="354">
        <v>32</v>
      </c>
      <c r="D88" s="335">
        <f t="shared" si="5"/>
        <v>289</v>
      </c>
      <c r="E88" s="504"/>
      <c r="F88" s="351"/>
      <c r="J88" s="503"/>
    </row>
    <row r="89" spans="1:10" x14ac:dyDescent="0.3">
      <c r="A89" s="66" t="s">
        <v>35</v>
      </c>
      <c r="B89" s="72">
        <v>1587</v>
      </c>
      <c r="C89" s="354">
        <v>186</v>
      </c>
      <c r="D89" s="335">
        <f t="shared" si="5"/>
        <v>1773</v>
      </c>
      <c r="E89" s="504"/>
      <c r="F89" s="351"/>
      <c r="J89" s="503"/>
    </row>
    <row r="90" spans="1:10" x14ac:dyDescent="0.3">
      <c r="A90" s="66" t="s">
        <v>36</v>
      </c>
      <c r="B90" s="72">
        <v>2802</v>
      </c>
      <c r="C90" s="354">
        <v>408</v>
      </c>
      <c r="D90" s="335">
        <f t="shared" si="5"/>
        <v>3210</v>
      </c>
      <c r="E90" s="504"/>
      <c r="F90" s="351"/>
      <c r="J90" s="505"/>
    </row>
    <row r="91" spans="1:10" x14ac:dyDescent="0.3">
      <c r="A91" s="66" t="s">
        <v>37</v>
      </c>
      <c r="B91" s="72">
        <v>659</v>
      </c>
      <c r="C91" s="354">
        <v>56</v>
      </c>
      <c r="D91" s="335">
        <f t="shared" si="5"/>
        <v>715</v>
      </c>
      <c r="E91" s="504"/>
      <c r="F91" s="351"/>
      <c r="J91" s="506"/>
    </row>
    <row r="92" spans="1:10" x14ac:dyDescent="0.3">
      <c r="A92" s="66" t="s">
        <v>38</v>
      </c>
      <c r="B92" s="72">
        <v>113</v>
      </c>
      <c r="C92" s="354">
        <v>7</v>
      </c>
      <c r="D92" s="335">
        <f t="shared" si="5"/>
        <v>120</v>
      </c>
      <c r="E92" s="504"/>
      <c r="F92" s="351"/>
      <c r="J92" s="503"/>
    </row>
    <row r="93" spans="1:10" x14ac:dyDescent="0.3">
      <c r="A93" s="66" t="s">
        <v>39</v>
      </c>
      <c r="B93" s="72">
        <v>27</v>
      </c>
      <c r="C93" s="354">
        <v>4</v>
      </c>
      <c r="D93" s="335">
        <f t="shared" si="5"/>
        <v>31</v>
      </c>
      <c r="E93" s="504"/>
      <c r="F93" s="351"/>
    </row>
    <row r="94" spans="1:10" x14ac:dyDescent="0.3">
      <c r="A94" s="69" t="s">
        <v>0</v>
      </c>
      <c r="B94" s="335">
        <f>SUM(B77:B93)</f>
        <v>15677</v>
      </c>
      <c r="C94" s="335">
        <f>SUM(C77:C93)</f>
        <v>2056</v>
      </c>
      <c r="D94" s="335">
        <f>SUM(B94:C94)</f>
        <v>17733</v>
      </c>
      <c r="E94" s="72"/>
      <c r="F94" s="351"/>
    </row>
    <row r="95" spans="1:10" x14ac:dyDescent="0.3">
      <c r="A95" s="66" t="s">
        <v>1</v>
      </c>
      <c r="B95" s="348">
        <f>B94/D94</f>
        <v>0.88405797101449279</v>
      </c>
      <c r="C95" s="347">
        <f>C94/D94</f>
        <v>0.11594202898550725</v>
      </c>
      <c r="D95" s="351">
        <f>SUM(B95:C95)</f>
        <v>1</v>
      </c>
      <c r="F95" s="351"/>
    </row>
    <row r="96" spans="1:10" x14ac:dyDescent="0.3">
      <c r="A96" s="518" t="s">
        <v>71</v>
      </c>
      <c r="B96" s="522">
        <v>87</v>
      </c>
      <c r="C96" s="523">
        <v>86</v>
      </c>
      <c r="D96" s="509"/>
      <c r="E96" s="502"/>
    </row>
    <row r="97" spans="1:11" x14ac:dyDescent="0.3">
      <c r="A97" s="510"/>
      <c r="B97" s="511"/>
      <c r="C97" s="512"/>
      <c r="D97" s="509"/>
      <c r="E97" s="502"/>
    </row>
    <row r="98" spans="1:11" ht="18" x14ac:dyDescent="0.3">
      <c r="A98" s="1120" t="s">
        <v>238</v>
      </c>
      <c r="B98" s="1121"/>
      <c r="C98" s="1121"/>
      <c r="D98" s="1121"/>
      <c r="E98" s="1122"/>
      <c r="F98" s="331"/>
      <c r="G98" s="331"/>
      <c r="H98" s="331"/>
      <c r="I98" s="331"/>
      <c r="J98" s="331"/>
      <c r="K98" s="331"/>
    </row>
    <row r="99" spans="1:11" s="333" customFormat="1" x14ac:dyDescent="0.3">
      <c r="A99" s="349"/>
      <c r="B99" s="356" t="s">
        <v>11</v>
      </c>
      <c r="C99" s="476" t="s">
        <v>10</v>
      </c>
      <c r="D99" s="356" t="s">
        <v>0</v>
      </c>
      <c r="E99" s="352"/>
    </row>
    <row r="100" spans="1:11" x14ac:dyDescent="0.3">
      <c r="A100" s="66" t="s">
        <v>23</v>
      </c>
      <c r="B100" s="72">
        <v>661</v>
      </c>
      <c r="C100" s="354">
        <v>107</v>
      </c>
      <c r="D100" s="72">
        <f>B100+C100</f>
        <v>768</v>
      </c>
      <c r="E100" s="358"/>
    </row>
    <row r="101" spans="1:11" x14ac:dyDescent="0.3">
      <c r="A101" s="66" t="s">
        <v>24</v>
      </c>
      <c r="B101" s="72">
        <v>69</v>
      </c>
      <c r="C101" s="354">
        <v>3</v>
      </c>
      <c r="D101" s="72">
        <f t="shared" ref="D101:D117" si="6">B101+C101</f>
        <v>72</v>
      </c>
      <c r="E101" s="358"/>
    </row>
    <row r="102" spans="1:11" x14ac:dyDescent="0.3">
      <c r="A102" s="66" t="s">
        <v>25</v>
      </c>
      <c r="B102" s="354">
        <v>103</v>
      </c>
      <c r="C102" s="354">
        <v>8</v>
      </c>
      <c r="D102" s="72">
        <f t="shared" si="6"/>
        <v>111</v>
      </c>
      <c r="E102" s="358"/>
    </row>
    <row r="103" spans="1:11" x14ac:dyDescent="0.3">
      <c r="A103" s="66" t="s">
        <v>26</v>
      </c>
      <c r="B103" s="72">
        <v>897</v>
      </c>
      <c r="C103" s="354">
        <v>103</v>
      </c>
      <c r="D103" s="72">
        <f t="shared" si="6"/>
        <v>1000</v>
      </c>
      <c r="E103" s="358"/>
    </row>
    <row r="104" spans="1:11" x14ac:dyDescent="0.3">
      <c r="A104" s="66" t="s">
        <v>27</v>
      </c>
      <c r="B104" s="72">
        <v>377</v>
      </c>
      <c r="C104" s="354">
        <v>29</v>
      </c>
      <c r="D104" s="72">
        <f t="shared" si="6"/>
        <v>406</v>
      </c>
      <c r="E104" s="358"/>
    </row>
    <row r="105" spans="1:11" x14ac:dyDescent="0.3">
      <c r="A105" s="66" t="s">
        <v>28</v>
      </c>
      <c r="B105" s="72">
        <v>169</v>
      </c>
      <c r="C105" s="354">
        <v>9</v>
      </c>
      <c r="D105" s="72">
        <f t="shared" si="6"/>
        <v>178</v>
      </c>
      <c r="E105" s="358"/>
    </row>
    <row r="106" spans="1:11" x14ac:dyDescent="0.3">
      <c r="A106" s="66" t="s">
        <v>29</v>
      </c>
      <c r="B106" s="72">
        <v>131</v>
      </c>
      <c r="C106" s="354">
        <v>53</v>
      </c>
      <c r="D106" s="72">
        <f t="shared" si="6"/>
        <v>184</v>
      </c>
      <c r="E106" s="358"/>
    </row>
    <row r="107" spans="1:11" x14ac:dyDescent="0.3">
      <c r="A107" s="66" t="s">
        <v>30</v>
      </c>
      <c r="B107" s="72">
        <v>302</v>
      </c>
      <c r="C107" s="354">
        <v>30</v>
      </c>
      <c r="D107" s="72">
        <f t="shared" si="6"/>
        <v>332</v>
      </c>
      <c r="E107" s="358"/>
    </row>
    <row r="108" spans="1:11" x14ac:dyDescent="0.3">
      <c r="A108" s="66" t="s">
        <v>31</v>
      </c>
      <c r="B108" s="72">
        <v>200</v>
      </c>
      <c r="C108" s="354">
        <v>19</v>
      </c>
      <c r="D108" s="72">
        <f t="shared" si="6"/>
        <v>219</v>
      </c>
      <c r="E108" s="358"/>
    </row>
    <row r="109" spans="1:11" x14ac:dyDescent="0.3">
      <c r="A109" s="66" t="s">
        <v>32</v>
      </c>
      <c r="B109" s="72">
        <v>464</v>
      </c>
      <c r="C109" s="354">
        <v>160</v>
      </c>
      <c r="D109" s="72">
        <f t="shared" si="6"/>
        <v>624</v>
      </c>
      <c r="E109" s="358"/>
    </row>
    <row r="110" spans="1:11" x14ac:dyDescent="0.3">
      <c r="A110" s="66" t="s">
        <v>33</v>
      </c>
      <c r="B110" s="72">
        <v>106</v>
      </c>
      <c r="C110" s="72">
        <v>8</v>
      </c>
      <c r="D110" s="72">
        <f t="shared" si="6"/>
        <v>114</v>
      </c>
      <c r="E110" s="358"/>
    </row>
    <row r="111" spans="1:11" x14ac:dyDescent="0.3">
      <c r="A111" s="66" t="s">
        <v>34</v>
      </c>
      <c r="B111" s="72">
        <v>74</v>
      </c>
      <c r="C111" s="354">
        <v>7</v>
      </c>
      <c r="D111" s="72">
        <f t="shared" si="6"/>
        <v>81</v>
      </c>
      <c r="E111" s="358"/>
    </row>
    <row r="112" spans="1:11" x14ac:dyDescent="0.3">
      <c r="A112" s="66" t="s">
        <v>35</v>
      </c>
      <c r="B112" s="72">
        <v>554</v>
      </c>
      <c r="C112" s="354">
        <v>56</v>
      </c>
      <c r="D112" s="72">
        <f t="shared" si="6"/>
        <v>610</v>
      </c>
      <c r="E112" s="358"/>
    </row>
    <row r="113" spans="1:13" x14ac:dyDescent="0.3">
      <c r="A113" s="66" t="s">
        <v>36</v>
      </c>
      <c r="B113" s="72">
        <v>598</v>
      </c>
      <c r="C113" s="354">
        <v>78</v>
      </c>
      <c r="D113" s="72">
        <f t="shared" si="6"/>
        <v>676</v>
      </c>
      <c r="E113" s="358"/>
    </row>
    <row r="114" spans="1:13" x14ac:dyDescent="0.3">
      <c r="A114" s="66" t="s">
        <v>37</v>
      </c>
      <c r="B114" s="72">
        <v>227</v>
      </c>
      <c r="C114" s="354">
        <v>15</v>
      </c>
      <c r="D114" s="72">
        <f t="shared" si="6"/>
        <v>242</v>
      </c>
      <c r="E114" s="358"/>
    </row>
    <row r="115" spans="1:13" x14ac:dyDescent="0.3">
      <c r="A115" s="66" t="s">
        <v>38</v>
      </c>
      <c r="B115" s="72">
        <v>37</v>
      </c>
      <c r="C115" s="354">
        <v>0</v>
      </c>
      <c r="D115" s="72">
        <f t="shared" si="6"/>
        <v>37</v>
      </c>
      <c r="E115" s="358"/>
    </row>
    <row r="116" spans="1:13" x14ac:dyDescent="0.3">
      <c r="A116" s="66" t="s">
        <v>39</v>
      </c>
      <c r="B116" s="72">
        <v>10</v>
      </c>
      <c r="C116" s="354">
        <v>1</v>
      </c>
      <c r="D116" s="72">
        <f t="shared" si="6"/>
        <v>11</v>
      </c>
      <c r="E116" s="358"/>
    </row>
    <row r="117" spans="1:13" x14ac:dyDescent="0.3">
      <c r="A117" s="69" t="s">
        <v>0</v>
      </c>
      <c r="B117" s="335">
        <f>SUM(B100:B116)</f>
        <v>4979</v>
      </c>
      <c r="C117" s="335">
        <f>SUM(C100:C116)</f>
        <v>686</v>
      </c>
      <c r="D117" s="335">
        <f t="shared" si="6"/>
        <v>5665</v>
      </c>
      <c r="E117" s="358"/>
    </row>
    <row r="118" spans="1:13" x14ac:dyDescent="0.3">
      <c r="A118" s="480" t="s">
        <v>1</v>
      </c>
      <c r="B118" s="348">
        <f>B117/D117</f>
        <v>0.87890556045895851</v>
      </c>
      <c r="C118" s="347">
        <f>C117/D117</f>
        <v>0.12109443954104149</v>
      </c>
      <c r="D118" s="348">
        <f>B118+C118</f>
        <v>1</v>
      </c>
      <c r="E118" s="358"/>
    </row>
    <row r="119" spans="1:13" x14ac:dyDescent="0.3">
      <c r="A119" s="480" t="s">
        <v>71</v>
      </c>
      <c r="B119" s="524">
        <v>87</v>
      </c>
      <c r="C119" s="525">
        <v>81</v>
      </c>
      <c r="E119" s="358"/>
    </row>
    <row r="120" spans="1:13" ht="17.399999999999999" x14ac:dyDescent="0.3">
      <c r="A120" s="480" t="s">
        <v>259</v>
      </c>
      <c r="B120" s="524"/>
      <c r="C120" s="525"/>
      <c r="E120" s="358"/>
    </row>
    <row r="121" spans="1:13" s="495" customFormat="1" x14ac:dyDescent="0.3">
      <c r="B121" s="507"/>
      <c r="C121" s="508"/>
    </row>
    <row r="122" spans="1:13" s="495" customFormat="1" ht="19.8" x14ac:dyDescent="0.3">
      <c r="A122" s="1117" t="s">
        <v>237</v>
      </c>
      <c r="B122" s="1118"/>
      <c r="C122" s="1118"/>
      <c r="D122" s="1118"/>
      <c r="E122" s="1118"/>
      <c r="F122" s="1118"/>
      <c r="G122" s="1118"/>
      <c r="H122" s="1118"/>
      <c r="I122" s="1118"/>
      <c r="J122" s="1118"/>
      <c r="K122" s="1119"/>
    </row>
    <row r="123" spans="1:13" s="333" customFormat="1" x14ac:dyDescent="0.3">
      <c r="A123" s="349"/>
      <c r="B123" s="444" t="s">
        <v>240</v>
      </c>
      <c r="C123" s="444" t="s">
        <v>8</v>
      </c>
      <c r="D123" s="444" t="s">
        <v>49</v>
      </c>
      <c r="E123" s="444" t="s">
        <v>9</v>
      </c>
      <c r="F123" s="444" t="s">
        <v>50</v>
      </c>
      <c r="G123" s="444" t="s">
        <v>217</v>
      </c>
      <c r="H123" s="444" t="s">
        <v>57</v>
      </c>
      <c r="I123" s="476" t="s">
        <v>56</v>
      </c>
      <c r="J123" s="451" t="s">
        <v>0</v>
      </c>
      <c r="K123" s="492"/>
      <c r="M123" s="513"/>
    </row>
    <row r="124" spans="1:13" x14ac:dyDescent="0.3">
      <c r="A124" s="66" t="s">
        <v>23</v>
      </c>
      <c r="B124" s="354">
        <v>6</v>
      </c>
      <c r="C124" s="72">
        <v>15</v>
      </c>
      <c r="D124" s="60">
        <v>109</v>
      </c>
      <c r="E124" s="72">
        <v>11</v>
      </c>
      <c r="F124" s="72">
        <v>604</v>
      </c>
      <c r="G124" s="72">
        <v>3</v>
      </c>
      <c r="H124" s="72">
        <v>2</v>
      </c>
      <c r="I124" s="72">
        <v>19</v>
      </c>
      <c r="J124" s="72">
        <f t="shared" ref="J124:J142" si="7">SUM(A124:I124)</f>
        <v>769</v>
      </c>
      <c r="K124" s="66" t="s">
        <v>23</v>
      </c>
    </row>
    <row r="125" spans="1:13" x14ac:dyDescent="0.3">
      <c r="A125" s="66" t="s">
        <v>24</v>
      </c>
      <c r="B125" s="354">
        <v>0</v>
      </c>
      <c r="C125" s="72">
        <v>2</v>
      </c>
      <c r="D125" s="60">
        <v>5</v>
      </c>
      <c r="E125" s="72">
        <v>1</v>
      </c>
      <c r="F125" s="72">
        <v>64</v>
      </c>
      <c r="G125" s="72">
        <v>0</v>
      </c>
      <c r="H125" s="72">
        <v>0</v>
      </c>
      <c r="I125" s="72">
        <v>0</v>
      </c>
      <c r="J125" s="72">
        <f>SUM(A125:I125)</f>
        <v>72</v>
      </c>
      <c r="K125" s="66" t="s">
        <v>24</v>
      </c>
    </row>
    <row r="126" spans="1:13" x14ac:dyDescent="0.3">
      <c r="A126" s="66" t="s">
        <v>25</v>
      </c>
      <c r="B126" s="354">
        <v>1</v>
      </c>
      <c r="C126" s="72">
        <v>1</v>
      </c>
      <c r="D126" s="60">
        <v>7</v>
      </c>
      <c r="E126" s="72">
        <v>2</v>
      </c>
      <c r="F126" s="72">
        <v>58</v>
      </c>
      <c r="G126" s="72">
        <v>0</v>
      </c>
      <c r="H126" s="72">
        <v>0</v>
      </c>
      <c r="I126" s="72">
        <v>42</v>
      </c>
      <c r="J126" s="72">
        <f t="shared" si="7"/>
        <v>111</v>
      </c>
      <c r="K126" s="66" t="s">
        <v>25</v>
      </c>
    </row>
    <row r="127" spans="1:13" x14ac:dyDescent="0.3">
      <c r="A127" s="66" t="s">
        <v>26</v>
      </c>
      <c r="B127" s="354">
        <v>3</v>
      </c>
      <c r="C127" s="72">
        <v>40</v>
      </c>
      <c r="D127" s="60">
        <v>182</v>
      </c>
      <c r="E127" s="72">
        <v>152</v>
      </c>
      <c r="F127" s="72">
        <v>564</v>
      </c>
      <c r="G127" s="72">
        <v>3</v>
      </c>
      <c r="H127" s="72">
        <v>11</v>
      </c>
      <c r="I127" s="72">
        <v>45</v>
      </c>
      <c r="J127" s="72">
        <f t="shared" si="7"/>
        <v>1000</v>
      </c>
      <c r="K127" s="66" t="s">
        <v>26</v>
      </c>
    </row>
    <row r="128" spans="1:13" x14ac:dyDescent="0.3">
      <c r="A128" s="66" t="s">
        <v>27</v>
      </c>
      <c r="B128" s="354">
        <v>1</v>
      </c>
      <c r="C128" s="72">
        <v>20</v>
      </c>
      <c r="D128" s="60">
        <v>90</v>
      </c>
      <c r="E128" s="72">
        <v>7</v>
      </c>
      <c r="F128" s="72">
        <v>272</v>
      </c>
      <c r="G128" s="72">
        <v>8</v>
      </c>
      <c r="H128" s="72">
        <v>3</v>
      </c>
      <c r="I128" s="72">
        <v>45</v>
      </c>
      <c r="J128" s="72">
        <f t="shared" si="7"/>
        <v>446</v>
      </c>
      <c r="K128" s="66" t="s">
        <v>27</v>
      </c>
    </row>
    <row r="129" spans="1:12" x14ac:dyDescent="0.3">
      <c r="A129" s="66" t="s">
        <v>28</v>
      </c>
      <c r="B129" s="354">
        <v>0</v>
      </c>
      <c r="C129" s="72">
        <v>5</v>
      </c>
      <c r="D129" s="60">
        <v>9</v>
      </c>
      <c r="E129" s="72">
        <v>3</v>
      </c>
      <c r="F129" s="72">
        <v>150</v>
      </c>
      <c r="G129" s="72">
        <v>11</v>
      </c>
      <c r="H129" s="72">
        <v>0</v>
      </c>
      <c r="I129" s="72">
        <v>9</v>
      </c>
      <c r="J129" s="72">
        <f t="shared" si="7"/>
        <v>187</v>
      </c>
      <c r="K129" s="66" t="s">
        <v>28</v>
      </c>
    </row>
    <row r="130" spans="1:12" x14ac:dyDescent="0.3">
      <c r="A130" s="66" t="s">
        <v>29</v>
      </c>
      <c r="B130" s="354">
        <v>2</v>
      </c>
      <c r="C130" s="72">
        <v>2</v>
      </c>
      <c r="D130" s="60">
        <v>25</v>
      </c>
      <c r="E130" s="72">
        <v>8</v>
      </c>
      <c r="F130" s="72">
        <v>146</v>
      </c>
      <c r="G130" s="72">
        <v>0</v>
      </c>
      <c r="H130" s="72">
        <v>1</v>
      </c>
      <c r="I130" s="72">
        <v>0</v>
      </c>
      <c r="J130" s="72">
        <f t="shared" si="7"/>
        <v>184</v>
      </c>
      <c r="K130" s="66" t="s">
        <v>29</v>
      </c>
    </row>
    <row r="131" spans="1:12" x14ac:dyDescent="0.3">
      <c r="A131" s="66" t="s">
        <v>30</v>
      </c>
      <c r="B131" s="354">
        <v>1</v>
      </c>
      <c r="C131" s="72">
        <v>34</v>
      </c>
      <c r="D131" s="60">
        <v>70</v>
      </c>
      <c r="E131" s="72">
        <v>5</v>
      </c>
      <c r="F131" s="72">
        <v>210</v>
      </c>
      <c r="G131" s="72">
        <v>3</v>
      </c>
      <c r="H131" s="72">
        <v>6</v>
      </c>
      <c r="I131" s="72">
        <v>10</v>
      </c>
      <c r="J131" s="72">
        <f t="shared" si="7"/>
        <v>339</v>
      </c>
      <c r="K131" s="66" t="s">
        <v>30</v>
      </c>
    </row>
    <row r="132" spans="1:12" x14ac:dyDescent="0.3">
      <c r="A132" s="66" t="s">
        <v>31</v>
      </c>
      <c r="B132" s="354">
        <v>1</v>
      </c>
      <c r="C132" s="72">
        <v>1</v>
      </c>
      <c r="D132" s="60">
        <v>54</v>
      </c>
      <c r="E132" s="72">
        <v>1</v>
      </c>
      <c r="F132" s="72">
        <v>162</v>
      </c>
      <c r="G132" s="72">
        <v>0</v>
      </c>
      <c r="H132" s="72">
        <v>0</v>
      </c>
      <c r="I132" s="72">
        <v>0</v>
      </c>
      <c r="J132" s="72">
        <f t="shared" si="7"/>
        <v>219</v>
      </c>
      <c r="K132" s="66" t="s">
        <v>31</v>
      </c>
    </row>
    <row r="133" spans="1:12" x14ac:dyDescent="0.3">
      <c r="A133" s="66" t="s">
        <v>32</v>
      </c>
      <c r="B133" s="354">
        <v>5</v>
      </c>
      <c r="C133" s="72">
        <v>13</v>
      </c>
      <c r="D133" s="60">
        <v>42</v>
      </c>
      <c r="E133" s="72">
        <v>8</v>
      </c>
      <c r="F133" s="72">
        <v>407</v>
      </c>
      <c r="G133" s="72">
        <v>4</v>
      </c>
      <c r="H133" s="72">
        <v>2</v>
      </c>
      <c r="I133" s="72">
        <v>39</v>
      </c>
      <c r="J133" s="72">
        <f t="shared" si="7"/>
        <v>520</v>
      </c>
      <c r="K133" s="66" t="s">
        <v>32</v>
      </c>
    </row>
    <row r="134" spans="1:12" x14ac:dyDescent="0.3">
      <c r="A134" s="66" t="s">
        <v>33</v>
      </c>
      <c r="B134" s="354">
        <v>13</v>
      </c>
      <c r="C134" s="72">
        <v>4</v>
      </c>
      <c r="D134" s="60">
        <v>8</v>
      </c>
      <c r="E134" s="72">
        <v>1</v>
      </c>
      <c r="F134" s="72">
        <v>87</v>
      </c>
      <c r="G134" s="72">
        <v>1</v>
      </c>
      <c r="H134" s="72">
        <v>0</v>
      </c>
      <c r="I134" s="72">
        <v>0</v>
      </c>
      <c r="J134" s="72">
        <f t="shared" si="7"/>
        <v>114</v>
      </c>
      <c r="K134" s="66" t="s">
        <v>33</v>
      </c>
    </row>
    <row r="135" spans="1:12" x14ac:dyDescent="0.3">
      <c r="A135" s="66" t="s">
        <v>34</v>
      </c>
      <c r="B135" s="354">
        <v>1</v>
      </c>
      <c r="C135" s="72">
        <v>0</v>
      </c>
      <c r="D135" s="60">
        <v>6</v>
      </c>
      <c r="E135" s="72">
        <v>2</v>
      </c>
      <c r="F135" s="72">
        <v>67</v>
      </c>
      <c r="G135" s="72">
        <v>2</v>
      </c>
      <c r="H135" s="72">
        <v>0</v>
      </c>
      <c r="I135" s="72">
        <v>2</v>
      </c>
      <c r="J135" s="72">
        <f t="shared" si="7"/>
        <v>80</v>
      </c>
      <c r="K135" s="66" t="s">
        <v>34</v>
      </c>
    </row>
    <row r="136" spans="1:12" x14ac:dyDescent="0.3">
      <c r="A136" s="66" t="s">
        <v>35</v>
      </c>
      <c r="B136" s="354">
        <v>0</v>
      </c>
      <c r="C136" s="72">
        <v>13</v>
      </c>
      <c r="D136" s="60">
        <v>82</v>
      </c>
      <c r="E136" s="72">
        <v>16</v>
      </c>
      <c r="F136" s="72">
        <v>500</v>
      </c>
      <c r="G136" s="72">
        <v>7</v>
      </c>
      <c r="H136" s="72">
        <v>0</v>
      </c>
      <c r="I136" s="72">
        <v>16</v>
      </c>
      <c r="J136" s="72">
        <f t="shared" si="7"/>
        <v>634</v>
      </c>
      <c r="K136" s="66" t="s">
        <v>35</v>
      </c>
    </row>
    <row r="137" spans="1:12" x14ac:dyDescent="0.3">
      <c r="A137" s="66" t="s">
        <v>36</v>
      </c>
      <c r="B137" s="354">
        <v>13</v>
      </c>
      <c r="C137" s="72">
        <v>73</v>
      </c>
      <c r="D137" s="60">
        <v>76</v>
      </c>
      <c r="E137" s="72">
        <v>78</v>
      </c>
      <c r="F137" s="72">
        <v>425</v>
      </c>
      <c r="G137" s="72">
        <v>10</v>
      </c>
      <c r="H137" s="72">
        <v>0</v>
      </c>
      <c r="I137" s="72">
        <v>8</v>
      </c>
      <c r="J137" s="72">
        <f t="shared" si="7"/>
        <v>683</v>
      </c>
      <c r="K137" s="66" t="s">
        <v>36</v>
      </c>
    </row>
    <row r="138" spans="1:12" x14ac:dyDescent="0.3">
      <c r="A138" s="66" t="s">
        <v>37</v>
      </c>
      <c r="B138" s="354">
        <v>24</v>
      </c>
      <c r="C138" s="72">
        <v>8</v>
      </c>
      <c r="D138" s="60">
        <v>28</v>
      </c>
      <c r="E138" s="72">
        <v>1</v>
      </c>
      <c r="F138" s="72">
        <v>176</v>
      </c>
      <c r="G138" s="72">
        <v>10</v>
      </c>
      <c r="H138" s="72">
        <v>9</v>
      </c>
      <c r="I138" s="72">
        <v>3</v>
      </c>
      <c r="J138" s="72">
        <f t="shared" si="7"/>
        <v>259</v>
      </c>
      <c r="K138" s="66" t="s">
        <v>37</v>
      </c>
    </row>
    <row r="139" spans="1:12" x14ac:dyDescent="0.3">
      <c r="A139" s="66" t="s">
        <v>38</v>
      </c>
      <c r="B139" s="354">
        <v>0</v>
      </c>
      <c r="C139" s="72">
        <v>0</v>
      </c>
      <c r="D139" s="60">
        <v>1</v>
      </c>
      <c r="E139" s="72">
        <v>0</v>
      </c>
      <c r="F139" s="72">
        <v>36</v>
      </c>
      <c r="G139" s="72">
        <v>0</v>
      </c>
      <c r="H139" s="72">
        <v>0</v>
      </c>
      <c r="I139" s="72">
        <v>0</v>
      </c>
      <c r="J139" s="72">
        <f t="shared" si="7"/>
        <v>37</v>
      </c>
      <c r="K139" s="66" t="s">
        <v>38</v>
      </c>
    </row>
    <row r="140" spans="1:12" x14ac:dyDescent="0.3">
      <c r="A140" s="66" t="s">
        <v>39</v>
      </c>
      <c r="B140" s="354">
        <v>0</v>
      </c>
      <c r="C140" s="72">
        <v>0</v>
      </c>
      <c r="D140" s="60">
        <v>5</v>
      </c>
      <c r="E140" s="72">
        <v>1</v>
      </c>
      <c r="F140" s="72">
        <v>0</v>
      </c>
      <c r="G140" s="72">
        <v>0</v>
      </c>
      <c r="H140" s="72">
        <v>0</v>
      </c>
      <c r="I140" s="72">
        <v>0</v>
      </c>
      <c r="J140" s="72">
        <f t="shared" si="7"/>
        <v>6</v>
      </c>
      <c r="K140" s="66" t="s">
        <v>39</v>
      </c>
    </row>
    <row r="141" spans="1:12" x14ac:dyDescent="0.3">
      <c r="A141" s="69" t="s">
        <v>0</v>
      </c>
      <c r="B141" s="335">
        <f t="shared" ref="B141:D141" si="8">SUM(B124:B140)</f>
        <v>71</v>
      </c>
      <c r="C141" s="335">
        <f t="shared" si="8"/>
        <v>231</v>
      </c>
      <c r="D141" s="335">
        <f t="shared" si="8"/>
        <v>799</v>
      </c>
      <c r="E141" s="335">
        <f>SUM(E124:E140)</f>
        <v>297</v>
      </c>
      <c r="F141" s="335">
        <f>SUM(F124:F140)</f>
        <v>3928</v>
      </c>
      <c r="G141" s="335">
        <f t="shared" ref="G141:I141" si="9">SUM(G124:G140)</f>
        <v>62</v>
      </c>
      <c r="H141" s="335">
        <f t="shared" si="9"/>
        <v>34</v>
      </c>
      <c r="I141" s="335">
        <f t="shared" si="9"/>
        <v>238</v>
      </c>
      <c r="J141" s="335">
        <f>SUM(J124:J140)</f>
        <v>5660</v>
      </c>
      <c r="K141" s="349" t="s">
        <v>0</v>
      </c>
    </row>
    <row r="142" spans="1:12" x14ac:dyDescent="0.3">
      <c r="A142" s="480" t="s">
        <v>1</v>
      </c>
      <c r="B142" s="526">
        <f>B141/J141</f>
        <v>1.254416961130742E-2</v>
      </c>
      <c r="C142" s="527">
        <f>C141/J141</f>
        <v>4.0812720848056538E-2</v>
      </c>
      <c r="D142" s="527">
        <f>D141/J141</f>
        <v>0.14116607773851589</v>
      </c>
      <c r="E142" s="527">
        <f>E141/J141</f>
        <v>5.2473498233215544E-2</v>
      </c>
      <c r="F142" s="527">
        <f>F141/J141</f>
        <v>0.69399293286219077</v>
      </c>
      <c r="G142" s="527">
        <f>G141/J141</f>
        <v>1.0954063604240283E-2</v>
      </c>
      <c r="H142" s="526">
        <f>H141/J141</f>
        <v>6.0070671378091873E-3</v>
      </c>
      <c r="I142" s="530">
        <f>I141/J141</f>
        <v>4.2049469964664313E-2</v>
      </c>
      <c r="J142" s="348">
        <f t="shared" si="7"/>
        <v>1</v>
      </c>
      <c r="K142" s="348"/>
      <c r="L142" s="350"/>
    </row>
    <row r="143" spans="1:12" s="495" customFormat="1" x14ac:dyDescent="0.3">
      <c r="A143" s="518" t="s">
        <v>71</v>
      </c>
      <c r="B143" s="528">
        <v>24</v>
      </c>
      <c r="C143" s="529">
        <v>48</v>
      </c>
      <c r="D143" s="529">
        <v>76</v>
      </c>
      <c r="E143" s="529">
        <v>49</v>
      </c>
      <c r="F143" s="529">
        <v>82</v>
      </c>
      <c r="G143" s="529">
        <v>23</v>
      </c>
      <c r="H143" s="529">
        <v>14</v>
      </c>
      <c r="I143" s="529">
        <v>43</v>
      </c>
      <c r="J143" s="529"/>
    </row>
    <row r="144" spans="1:12" s="495" customFormat="1" ht="17.399999999999999" x14ac:dyDescent="0.3">
      <c r="A144" s="518" t="s">
        <v>270</v>
      </c>
      <c r="B144" s="528"/>
      <c r="C144" s="529"/>
      <c r="D144" s="529"/>
      <c r="E144" s="529"/>
      <c r="F144" s="529"/>
      <c r="G144" s="529"/>
      <c r="H144" s="529"/>
      <c r="I144" s="529"/>
      <c r="J144" s="529"/>
    </row>
    <row r="145" spans="1:10" s="495" customFormat="1" x14ac:dyDescent="0.3">
      <c r="A145" s="518"/>
      <c r="B145" s="528"/>
      <c r="C145" s="529"/>
      <c r="D145" s="529"/>
      <c r="E145" s="529"/>
      <c r="F145" s="529"/>
      <c r="G145" s="529"/>
      <c r="H145" s="529"/>
      <c r="I145" s="529"/>
      <c r="J145" s="529"/>
    </row>
    <row r="146" spans="1:10" s="495" customFormat="1" x14ac:dyDescent="0.3">
      <c r="A146" s="514"/>
      <c r="B146" s="515"/>
      <c r="C146" s="499"/>
      <c r="D146" s="499"/>
      <c r="E146" s="499"/>
      <c r="F146" s="499"/>
      <c r="G146" s="499"/>
      <c r="H146" s="72"/>
      <c r="I146" s="72"/>
      <c r="J146" s="503"/>
    </row>
    <row r="147" spans="1:10" ht="18" x14ac:dyDescent="0.35">
      <c r="A147" s="1120" t="s">
        <v>197</v>
      </c>
      <c r="B147" s="1121"/>
      <c r="C147" s="1121"/>
      <c r="D147" s="1121"/>
      <c r="E147" s="1122"/>
      <c r="F147" s="61"/>
      <c r="G147" s="61"/>
      <c r="H147" s="61"/>
      <c r="I147" s="61"/>
      <c r="J147" s="61"/>
    </row>
    <row r="148" spans="1:10" ht="18" x14ac:dyDescent="0.35">
      <c r="A148" s="516"/>
      <c r="B148" s="965" t="s">
        <v>220</v>
      </c>
      <c r="C148" s="966" t="s">
        <v>223</v>
      </c>
      <c r="D148" s="965" t="s">
        <v>221</v>
      </c>
      <c r="E148" s="444" t="s">
        <v>222</v>
      </c>
      <c r="F148" s="61" t="s">
        <v>15</v>
      </c>
      <c r="G148" s="61"/>
      <c r="H148" s="61"/>
      <c r="I148" s="61"/>
      <c r="J148" s="61"/>
    </row>
    <row r="149" spans="1:10" x14ac:dyDescent="0.3">
      <c r="A149" s="66" t="s">
        <v>23</v>
      </c>
      <c r="B149" s="533">
        <v>5</v>
      </c>
      <c r="C149" s="534">
        <v>3</v>
      </c>
      <c r="D149" s="536">
        <v>2</v>
      </c>
      <c r="E149" s="532">
        <v>4</v>
      </c>
      <c r="F149" s="66"/>
    </row>
    <row r="150" spans="1:10" x14ac:dyDescent="0.3">
      <c r="A150" s="66" t="s">
        <v>24</v>
      </c>
      <c r="B150" s="533">
        <v>0</v>
      </c>
      <c r="C150" s="534">
        <v>0</v>
      </c>
      <c r="D150" s="536">
        <v>0</v>
      </c>
      <c r="E150" s="532">
        <v>1</v>
      </c>
      <c r="F150" s="66"/>
    </row>
    <row r="151" spans="1:10" x14ac:dyDescent="0.3">
      <c r="A151" s="66" t="s">
        <v>25</v>
      </c>
      <c r="B151" s="533">
        <v>1</v>
      </c>
      <c r="C151" s="534">
        <v>1</v>
      </c>
      <c r="D151" s="536">
        <v>1</v>
      </c>
      <c r="E151" s="532">
        <v>1</v>
      </c>
      <c r="F151" s="66"/>
    </row>
    <row r="152" spans="1:10" x14ac:dyDescent="0.3">
      <c r="A152" s="66" t="s">
        <v>26</v>
      </c>
      <c r="B152" s="533">
        <v>7</v>
      </c>
      <c r="C152" s="534">
        <v>4</v>
      </c>
      <c r="D152" s="536">
        <v>7</v>
      </c>
      <c r="E152" s="532">
        <v>7</v>
      </c>
      <c r="F152" s="66"/>
    </row>
    <row r="153" spans="1:10" x14ac:dyDescent="0.3">
      <c r="A153" s="66" t="s">
        <v>27</v>
      </c>
      <c r="B153" s="533">
        <v>8</v>
      </c>
      <c r="C153" s="534">
        <v>8</v>
      </c>
      <c r="D153" s="536">
        <v>6</v>
      </c>
      <c r="E153" s="532">
        <v>5</v>
      </c>
      <c r="F153" s="66"/>
    </row>
    <row r="154" spans="1:10" x14ac:dyDescent="0.3">
      <c r="A154" s="66" t="s">
        <v>28</v>
      </c>
      <c r="B154" s="533">
        <v>3</v>
      </c>
      <c r="C154" s="534">
        <v>3</v>
      </c>
      <c r="D154" s="536">
        <v>1</v>
      </c>
      <c r="E154" s="532">
        <v>0</v>
      </c>
      <c r="F154" s="66"/>
    </row>
    <row r="155" spans="1:10" x14ac:dyDescent="0.3">
      <c r="A155" s="66" t="s">
        <v>29</v>
      </c>
      <c r="B155" s="533">
        <v>3</v>
      </c>
      <c r="C155" s="534">
        <v>2</v>
      </c>
      <c r="D155" s="536">
        <v>0</v>
      </c>
      <c r="E155" s="532">
        <v>0</v>
      </c>
      <c r="F155" s="66"/>
    </row>
    <row r="156" spans="1:10" x14ac:dyDescent="0.3">
      <c r="A156" s="66" t="s">
        <v>30</v>
      </c>
      <c r="B156" s="533">
        <v>1</v>
      </c>
      <c r="C156" s="534">
        <v>1</v>
      </c>
      <c r="D156" s="536">
        <v>1</v>
      </c>
      <c r="E156" s="532">
        <v>0</v>
      </c>
      <c r="F156" s="66"/>
    </row>
    <row r="157" spans="1:10" x14ac:dyDescent="0.3">
      <c r="A157" s="66" t="s">
        <v>31</v>
      </c>
      <c r="B157" s="533">
        <v>5</v>
      </c>
      <c r="C157" s="534">
        <v>3</v>
      </c>
      <c r="D157" s="536">
        <v>2</v>
      </c>
      <c r="E157" s="532">
        <v>2</v>
      </c>
      <c r="F157" s="66"/>
    </row>
    <row r="158" spans="1:10" x14ac:dyDescent="0.3">
      <c r="A158" s="66" t="s">
        <v>32</v>
      </c>
      <c r="B158" s="533">
        <v>5</v>
      </c>
      <c r="C158" s="534">
        <v>5</v>
      </c>
      <c r="D158" s="536">
        <v>4</v>
      </c>
      <c r="E158" s="532">
        <v>4</v>
      </c>
      <c r="F158" s="66"/>
      <c r="I158" s="572"/>
    </row>
    <row r="159" spans="1:10" x14ac:dyDescent="0.3">
      <c r="A159" s="66" t="s">
        <v>33</v>
      </c>
      <c r="B159" s="533">
        <v>1</v>
      </c>
      <c r="C159" s="534">
        <v>1</v>
      </c>
      <c r="D159" s="536">
        <v>0</v>
      </c>
      <c r="E159" s="532">
        <v>1</v>
      </c>
      <c r="F159" s="66"/>
    </row>
    <row r="160" spans="1:10" x14ac:dyDescent="0.3">
      <c r="A160" s="66" t="s">
        <v>34</v>
      </c>
      <c r="B160" s="533">
        <v>4</v>
      </c>
      <c r="C160" s="534">
        <v>3</v>
      </c>
      <c r="D160" s="536">
        <v>0</v>
      </c>
      <c r="E160" s="532">
        <v>1</v>
      </c>
      <c r="F160" s="66"/>
    </row>
    <row r="161" spans="1:7" x14ac:dyDescent="0.3">
      <c r="A161" s="66" t="s">
        <v>35</v>
      </c>
      <c r="B161" s="533">
        <v>4</v>
      </c>
      <c r="C161" s="534">
        <v>4</v>
      </c>
      <c r="D161" s="536">
        <v>1</v>
      </c>
      <c r="E161" s="532">
        <v>2</v>
      </c>
      <c r="F161" s="66"/>
    </row>
    <row r="162" spans="1:7" x14ac:dyDescent="0.3">
      <c r="A162" s="66" t="s">
        <v>36</v>
      </c>
      <c r="B162" s="533">
        <v>7</v>
      </c>
      <c r="C162" s="534">
        <v>9</v>
      </c>
      <c r="D162" s="536">
        <v>4</v>
      </c>
      <c r="E162" s="532">
        <v>7</v>
      </c>
      <c r="F162" s="66"/>
    </row>
    <row r="163" spans="1:7" x14ac:dyDescent="0.3">
      <c r="A163" s="66" t="s">
        <v>37</v>
      </c>
      <c r="B163" s="533">
        <v>1</v>
      </c>
      <c r="C163" s="534">
        <v>0</v>
      </c>
      <c r="D163" s="536">
        <v>1</v>
      </c>
      <c r="E163" s="532">
        <v>1</v>
      </c>
      <c r="F163" s="66"/>
    </row>
    <row r="164" spans="1:7" x14ac:dyDescent="0.3">
      <c r="A164" s="66" t="s">
        <v>38</v>
      </c>
      <c r="B164" s="533">
        <v>0</v>
      </c>
      <c r="C164" s="534">
        <v>0</v>
      </c>
      <c r="D164" s="536">
        <v>0</v>
      </c>
      <c r="E164" s="532">
        <v>1</v>
      </c>
      <c r="F164" s="66"/>
    </row>
    <row r="165" spans="1:7" x14ac:dyDescent="0.3">
      <c r="A165" s="66" t="s">
        <v>39</v>
      </c>
      <c r="B165" s="533">
        <v>0</v>
      </c>
      <c r="C165" s="534">
        <v>0</v>
      </c>
      <c r="D165" s="536">
        <v>0</v>
      </c>
      <c r="E165" s="532">
        <v>0</v>
      </c>
      <c r="F165" s="66"/>
    </row>
    <row r="166" spans="1:7" x14ac:dyDescent="0.3">
      <c r="A166" s="69" t="s">
        <v>0</v>
      </c>
      <c r="B166" s="342">
        <f>SUM(B149:B165)</f>
        <v>55</v>
      </c>
      <c r="C166" s="535">
        <f>SUM(C149:C165)</f>
        <v>47</v>
      </c>
      <c r="D166" s="531">
        <f>SUM(D149:D165)</f>
        <v>30</v>
      </c>
      <c r="E166" s="537">
        <f>SUM(E149:E165)</f>
        <v>37</v>
      </c>
      <c r="F166" s="69"/>
    </row>
    <row r="167" spans="1:7" ht="17.399999999999999" x14ac:dyDescent="0.3">
      <c r="A167" s="66" t="s">
        <v>224</v>
      </c>
      <c r="B167" s="342"/>
      <c r="C167" s="477"/>
      <c r="D167" s="531"/>
      <c r="E167" s="967"/>
      <c r="F167" s="69"/>
    </row>
    <row r="168" spans="1:7" x14ac:dyDescent="0.3">
      <c r="A168" s="70"/>
    </row>
    <row r="169" spans="1:7" ht="18" x14ac:dyDescent="0.3">
      <c r="A169" s="1108" t="s">
        <v>196</v>
      </c>
      <c r="B169" s="1109"/>
      <c r="C169" s="1109"/>
      <c r="D169" s="1109"/>
      <c r="E169" s="542"/>
      <c r="F169" s="542"/>
      <c r="G169" s="543"/>
    </row>
    <row r="170" spans="1:7" ht="31.8" x14ac:dyDescent="0.35">
      <c r="A170" s="61"/>
      <c r="B170" s="952" t="s">
        <v>225</v>
      </c>
      <c r="C170" s="968" t="s">
        <v>226</v>
      </c>
      <c r="E170" s="61"/>
      <c r="F170" s="61"/>
    </row>
    <row r="171" spans="1:7" x14ac:dyDescent="0.3">
      <c r="A171" s="66" t="s">
        <v>23</v>
      </c>
      <c r="B171" s="533">
        <v>60</v>
      </c>
      <c r="C171" s="544">
        <v>4</v>
      </c>
      <c r="E171" s="517"/>
    </row>
    <row r="172" spans="1:7" x14ac:dyDescent="0.3">
      <c r="A172" s="66" t="s">
        <v>24</v>
      </c>
      <c r="B172" s="533">
        <v>8</v>
      </c>
      <c r="C172" s="544">
        <v>1</v>
      </c>
    </row>
    <row r="173" spans="1:7" x14ac:dyDescent="0.3">
      <c r="A173" s="66" t="s">
        <v>25</v>
      </c>
      <c r="B173" s="533">
        <v>33</v>
      </c>
      <c r="C173" s="821">
        <v>1</v>
      </c>
    </row>
    <row r="174" spans="1:7" x14ac:dyDescent="0.3">
      <c r="A174" s="66" t="s">
        <v>26</v>
      </c>
      <c r="B174" s="533">
        <v>69</v>
      </c>
      <c r="C174" s="544">
        <v>5</v>
      </c>
    </row>
    <row r="175" spans="1:7" x14ac:dyDescent="0.3">
      <c r="A175" s="66" t="s">
        <v>27</v>
      </c>
      <c r="B175" s="533">
        <v>42</v>
      </c>
      <c r="C175" s="544">
        <v>10</v>
      </c>
    </row>
    <row r="176" spans="1:7" x14ac:dyDescent="0.3">
      <c r="A176" s="66" t="s">
        <v>28</v>
      </c>
      <c r="B176" s="533">
        <v>5</v>
      </c>
      <c r="C176" s="544">
        <v>1</v>
      </c>
    </row>
    <row r="177" spans="1:3" x14ac:dyDescent="0.3">
      <c r="A177" s="66" t="s">
        <v>29</v>
      </c>
      <c r="B177" s="533">
        <v>2</v>
      </c>
      <c r="C177" s="544">
        <v>1</v>
      </c>
    </row>
    <row r="178" spans="1:3" x14ac:dyDescent="0.3">
      <c r="A178" s="66" t="s">
        <v>30</v>
      </c>
      <c r="B178" s="533">
        <v>18</v>
      </c>
      <c r="C178" s="544">
        <v>1</v>
      </c>
    </row>
    <row r="179" spans="1:3" x14ac:dyDescent="0.3">
      <c r="A179" s="66" t="s">
        <v>31</v>
      </c>
      <c r="B179" s="533">
        <v>45</v>
      </c>
      <c r="C179" s="544">
        <v>4</v>
      </c>
    </row>
    <row r="180" spans="1:3" x14ac:dyDescent="0.3">
      <c r="A180" s="66" t="s">
        <v>32</v>
      </c>
      <c r="B180" s="533">
        <v>66</v>
      </c>
      <c r="C180" s="544">
        <v>4</v>
      </c>
    </row>
    <row r="181" spans="1:3" x14ac:dyDescent="0.3">
      <c r="A181" s="66" t="s">
        <v>33</v>
      </c>
      <c r="B181" s="533">
        <v>59</v>
      </c>
      <c r="C181" s="544">
        <v>1</v>
      </c>
    </row>
    <row r="182" spans="1:3" x14ac:dyDescent="0.3">
      <c r="A182" s="66" t="s">
        <v>34</v>
      </c>
      <c r="B182" s="533">
        <v>20</v>
      </c>
      <c r="C182" s="544">
        <v>3</v>
      </c>
    </row>
    <row r="183" spans="1:3" x14ac:dyDescent="0.3">
      <c r="A183" s="66" t="s">
        <v>35</v>
      </c>
      <c r="B183" s="533">
        <v>8</v>
      </c>
      <c r="C183" s="544">
        <v>3</v>
      </c>
    </row>
    <row r="184" spans="1:3" x14ac:dyDescent="0.3">
      <c r="A184" s="66" t="s">
        <v>36</v>
      </c>
      <c r="B184" s="533">
        <v>159</v>
      </c>
      <c r="C184" s="544">
        <v>8</v>
      </c>
    </row>
    <row r="185" spans="1:3" x14ac:dyDescent="0.3">
      <c r="A185" s="66" t="s">
        <v>37</v>
      </c>
      <c r="B185" s="533">
        <v>4</v>
      </c>
      <c r="C185" s="544">
        <v>4</v>
      </c>
    </row>
    <row r="186" spans="1:3" x14ac:dyDescent="0.3">
      <c r="A186" s="66" t="s">
        <v>38</v>
      </c>
      <c r="B186" s="533">
        <v>0</v>
      </c>
      <c r="C186" s="544">
        <v>0</v>
      </c>
    </row>
    <row r="187" spans="1:3" x14ac:dyDescent="0.3">
      <c r="A187" s="66" t="s">
        <v>39</v>
      </c>
      <c r="B187" s="533">
        <v>0</v>
      </c>
      <c r="C187" s="544">
        <v>0</v>
      </c>
    </row>
    <row r="188" spans="1:3" x14ac:dyDescent="0.3">
      <c r="A188" s="69" t="s">
        <v>0</v>
      </c>
      <c r="B188" s="342">
        <f>SUM(B171:B187)</f>
        <v>598</v>
      </c>
      <c r="C188" s="545">
        <f>SUM(C171:C187)</f>
        <v>51</v>
      </c>
    </row>
    <row r="189" spans="1:3" ht="17.399999999999999" x14ac:dyDescent="0.3">
      <c r="A189" s="66" t="s">
        <v>143</v>
      </c>
    </row>
  </sheetData>
  <mergeCells count="12">
    <mergeCell ref="A169:D169"/>
    <mergeCell ref="A3:E3"/>
    <mergeCell ref="A27:H27"/>
    <mergeCell ref="A1:K1"/>
    <mergeCell ref="A51:K51"/>
    <mergeCell ref="A147:E147"/>
    <mergeCell ref="A75:D75"/>
    <mergeCell ref="A122:K122"/>
    <mergeCell ref="B28:D28"/>
    <mergeCell ref="E28:H28"/>
    <mergeCell ref="A98:E98"/>
    <mergeCell ref="B4:C4"/>
  </mergeCells>
  <phoneticPr fontId="1" type="noConversion"/>
  <printOptions horizontalCentered="1" gridLines="1"/>
  <pageMargins left="0.75" right="0.75" top="1.25" bottom="0.75" header="0.55000000000000004" footer="0.55000000000000004"/>
  <pageSetup scale="59" orientation="landscape" r:id="rId1"/>
  <headerFooter alignWithMargins="0">
    <oddHeader xml:space="preserve">&amp;C&amp;"Microsoft Sans Serif,Bold"&amp;14&amp;K09-049SREB Council on Collegiate Education for Nursing
2012 Annual Survey Results
&amp;16Master's Programs&amp;R&amp;"Arial Black,Regular"
</oddHeader>
    <oddFooter>&amp;C&amp;"Microsoft Sans Serif,Bold"&amp;12&amp;K09-047Page &amp;P</oddFooter>
  </headerFooter>
  <rowBreaks count="3" manualBreakCount="3">
    <brk id="50" max="16383" man="1"/>
    <brk id="97" max="10" man="1"/>
    <brk id="146" max="10" man="1"/>
  </rowBreaks>
  <ignoredErrors>
    <ignoredError sqref="B71:I7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Q242"/>
  <sheetViews>
    <sheetView topLeftCell="A214" zoomScale="90" zoomScaleNormal="90" zoomScaleSheetLayoutView="80" workbookViewId="0">
      <selection activeCell="C93" sqref="C93"/>
    </sheetView>
  </sheetViews>
  <sheetFormatPr defaultColWidth="9.109375" defaultRowHeight="15.6" x14ac:dyDescent="0.3"/>
  <cols>
    <col min="1" max="1" width="27.6640625" style="18" customWidth="1"/>
    <col min="2" max="2" width="20.88671875" style="18" customWidth="1"/>
    <col min="3" max="3" width="20.44140625" style="18" customWidth="1"/>
    <col min="4" max="4" width="18.88671875" style="18" customWidth="1"/>
    <col min="5" max="5" width="20.33203125" style="18" customWidth="1"/>
    <col min="6" max="6" width="12.88671875" style="18" customWidth="1"/>
    <col min="7" max="7" width="16.44140625" style="18" customWidth="1"/>
    <col min="8" max="8" width="14.109375" style="18" customWidth="1"/>
    <col min="9" max="9" width="12" style="18" customWidth="1"/>
    <col min="10" max="10" width="11.5546875" style="18" customWidth="1"/>
    <col min="11" max="11" width="48.109375" style="18" customWidth="1"/>
    <col min="12" max="12" width="9.33203125" style="18" customWidth="1"/>
    <col min="13" max="16384" width="9.109375" style="18"/>
  </cols>
  <sheetData>
    <row r="1" spans="1:11" ht="19.8" x14ac:dyDescent="0.3">
      <c r="A1" s="1131" t="s">
        <v>150</v>
      </c>
      <c r="B1" s="1132"/>
      <c r="C1" s="1132"/>
      <c r="D1" s="1132"/>
      <c r="E1" s="1132"/>
      <c r="F1" s="1230"/>
      <c r="G1" s="1230"/>
      <c r="H1" s="1230"/>
      <c r="I1" s="1230"/>
      <c r="J1" s="573"/>
      <c r="K1" s="19"/>
    </row>
    <row r="2" spans="1:11" ht="18" x14ac:dyDescent="0.3">
      <c r="A2" s="698"/>
      <c r="B2" s="1231" t="s">
        <v>262</v>
      </c>
      <c r="C2" s="1231"/>
      <c r="D2" s="1231"/>
      <c r="E2" s="1231"/>
      <c r="F2" s="1230"/>
      <c r="G2" s="1230"/>
      <c r="H2" s="1230"/>
      <c r="I2" s="1230"/>
      <c r="J2" s="573"/>
      <c r="K2" s="19"/>
    </row>
    <row r="3" spans="1:11" ht="18" x14ac:dyDescent="0.35">
      <c r="A3" s="855"/>
      <c r="B3" s="1135" t="s">
        <v>200</v>
      </c>
      <c r="C3" s="1136"/>
      <c r="D3" s="1137" t="s">
        <v>201</v>
      </c>
      <c r="E3" s="1138"/>
      <c r="F3" s="856"/>
      <c r="G3" s="19"/>
      <c r="H3" s="19"/>
      <c r="I3" s="19"/>
      <c r="J3" s="19"/>
      <c r="K3" s="19"/>
    </row>
    <row r="4" spans="1:11" x14ac:dyDescent="0.3">
      <c r="A4" s="56"/>
      <c r="B4" s="25" t="s">
        <v>263</v>
      </c>
      <c r="C4" s="938" t="s">
        <v>266</v>
      </c>
      <c r="D4" s="1029" t="s">
        <v>263</v>
      </c>
      <c r="E4" s="25" t="s">
        <v>266</v>
      </c>
      <c r="F4" s="664"/>
      <c r="H4" s="19"/>
      <c r="I4" s="19"/>
      <c r="J4" s="19"/>
      <c r="K4" s="19"/>
    </row>
    <row r="5" spans="1:11" x14ac:dyDescent="0.3">
      <c r="A5" s="21" t="s">
        <v>23</v>
      </c>
      <c r="B5" s="22">
        <v>0</v>
      </c>
      <c r="C5" s="23">
        <v>163</v>
      </c>
      <c r="D5" s="861">
        <v>0</v>
      </c>
      <c r="E5" s="22">
        <v>0</v>
      </c>
      <c r="F5" s="22"/>
      <c r="H5" s="19"/>
      <c r="I5" s="19"/>
      <c r="J5" s="19"/>
      <c r="K5" s="19"/>
    </row>
    <row r="6" spans="1:11" x14ac:dyDescent="0.3">
      <c r="A6" s="21" t="s">
        <v>24</v>
      </c>
      <c r="B6" s="22">
        <v>0</v>
      </c>
      <c r="C6" s="77">
        <v>0</v>
      </c>
      <c r="D6" s="861">
        <v>0</v>
      </c>
      <c r="E6" s="22">
        <v>1</v>
      </c>
      <c r="F6" s="22"/>
      <c r="H6" s="19"/>
      <c r="I6" s="19"/>
      <c r="J6" s="19"/>
      <c r="K6" s="19"/>
    </row>
    <row r="7" spans="1:11" x14ac:dyDescent="0.3">
      <c r="A7" s="21" t="s">
        <v>25</v>
      </c>
      <c r="B7" s="22">
        <v>0</v>
      </c>
      <c r="C7" s="23">
        <v>0</v>
      </c>
      <c r="D7" s="861">
        <v>0</v>
      </c>
      <c r="E7" s="22">
        <v>0</v>
      </c>
      <c r="F7" s="22"/>
      <c r="H7" s="19"/>
      <c r="I7" s="19"/>
      <c r="J7" s="19"/>
      <c r="K7" s="19"/>
    </row>
    <row r="8" spans="1:11" x14ac:dyDescent="0.3">
      <c r="A8" s="21" t="s">
        <v>26</v>
      </c>
      <c r="B8" s="22">
        <v>96</v>
      </c>
      <c r="C8" s="23">
        <v>19</v>
      </c>
      <c r="D8" s="861">
        <v>0</v>
      </c>
      <c r="E8" s="22">
        <v>18</v>
      </c>
      <c r="F8" s="22"/>
      <c r="H8" s="19"/>
      <c r="I8" s="19"/>
      <c r="J8" s="19"/>
      <c r="K8" s="19"/>
    </row>
    <row r="9" spans="1:11" x14ac:dyDescent="0.3">
      <c r="A9" s="21" t="s">
        <v>27</v>
      </c>
      <c r="B9" s="22">
        <v>29</v>
      </c>
      <c r="C9" s="23">
        <v>0</v>
      </c>
      <c r="D9" s="861">
        <v>15</v>
      </c>
      <c r="E9" s="22">
        <v>14</v>
      </c>
      <c r="F9" s="22"/>
      <c r="H9" s="19"/>
      <c r="I9" s="19"/>
      <c r="J9" s="19"/>
      <c r="K9" s="19"/>
    </row>
    <row r="10" spans="1:11" x14ac:dyDescent="0.3">
      <c r="A10" s="21" t="s">
        <v>28</v>
      </c>
      <c r="B10" s="22">
        <v>6</v>
      </c>
      <c r="C10" s="23">
        <v>0</v>
      </c>
      <c r="D10" s="861">
        <v>2</v>
      </c>
      <c r="E10" s="22">
        <v>0</v>
      </c>
      <c r="F10" s="22"/>
      <c r="H10" s="19"/>
      <c r="I10" s="19"/>
      <c r="J10" s="19"/>
      <c r="K10" s="19"/>
    </row>
    <row r="11" spans="1:11" x14ac:dyDescent="0.3">
      <c r="A11" s="21" t="s">
        <v>29</v>
      </c>
      <c r="B11" s="22">
        <v>0</v>
      </c>
      <c r="C11" s="23">
        <v>0</v>
      </c>
      <c r="D11" s="861">
        <v>0</v>
      </c>
      <c r="E11" s="22">
        <v>0</v>
      </c>
      <c r="F11" s="22"/>
      <c r="H11" s="19"/>
      <c r="I11" s="19"/>
      <c r="J11" s="19"/>
      <c r="K11" s="19"/>
    </row>
    <row r="12" spans="1:11" x14ac:dyDescent="0.3">
      <c r="A12" s="21" t="s">
        <v>30</v>
      </c>
      <c r="B12" s="22">
        <v>35</v>
      </c>
      <c r="C12" s="23">
        <v>1</v>
      </c>
      <c r="D12" s="861">
        <v>12</v>
      </c>
      <c r="E12" s="22">
        <v>6</v>
      </c>
      <c r="F12" s="22"/>
      <c r="H12" s="19"/>
      <c r="I12" s="19"/>
      <c r="J12" s="19"/>
      <c r="K12" s="19"/>
    </row>
    <row r="13" spans="1:11" x14ac:dyDescent="0.3">
      <c r="A13" s="21" t="s">
        <v>31</v>
      </c>
      <c r="B13" s="22">
        <v>0</v>
      </c>
      <c r="C13" s="23">
        <v>9</v>
      </c>
      <c r="D13" s="861">
        <v>0</v>
      </c>
      <c r="E13" s="22">
        <v>0</v>
      </c>
      <c r="F13" s="22"/>
      <c r="H13" s="19"/>
      <c r="I13" s="19"/>
      <c r="J13" s="19"/>
      <c r="K13" s="19"/>
    </row>
    <row r="14" spans="1:11" x14ac:dyDescent="0.3">
      <c r="A14" s="21" t="s">
        <v>32</v>
      </c>
      <c r="B14" s="22">
        <v>0</v>
      </c>
      <c r="C14" s="23">
        <v>52</v>
      </c>
      <c r="D14" s="861">
        <v>11</v>
      </c>
      <c r="E14" s="22">
        <v>14</v>
      </c>
      <c r="F14" s="22"/>
      <c r="H14" s="19"/>
      <c r="I14" s="19"/>
      <c r="J14" s="19"/>
      <c r="K14" s="19"/>
    </row>
    <row r="15" spans="1:11" x14ac:dyDescent="0.3">
      <c r="A15" s="21" t="s">
        <v>33</v>
      </c>
      <c r="B15" s="22">
        <v>0</v>
      </c>
      <c r="C15" s="23">
        <v>0</v>
      </c>
      <c r="D15" s="861">
        <v>0</v>
      </c>
      <c r="E15" s="22">
        <v>0</v>
      </c>
      <c r="F15" s="22"/>
      <c r="H15" s="19"/>
      <c r="I15" s="19"/>
      <c r="J15" s="19"/>
      <c r="K15" s="19"/>
    </row>
    <row r="16" spans="1:11" x14ac:dyDescent="0.3">
      <c r="A16" s="21" t="s">
        <v>34</v>
      </c>
      <c r="B16" s="22">
        <v>5</v>
      </c>
      <c r="C16" s="23">
        <v>78</v>
      </c>
      <c r="D16" s="861">
        <v>10</v>
      </c>
      <c r="E16" s="22">
        <v>8</v>
      </c>
      <c r="F16" s="22"/>
      <c r="H16" s="19"/>
      <c r="I16" s="19"/>
      <c r="J16" s="19"/>
      <c r="K16" s="19"/>
    </row>
    <row r="17" spans="1:15" x14ac:dyDescent="0.3">
      <c r="A17" s="21" t="s">
        <v>35</v>
      </c>
      <c r="B17" s="22">
        <v>17</v>
      </c>
      <c r="C17" s="23">
        <v>15</v>
      </c>
      <c r="D17" s="861">
        <v>5</v>
      </c>
      <c r="E17" s="22">
        <v>9</v>
      </c>
      <c r="F17" s="22"/>
      <c r="H17" s="19"/>
      <c r="I17" s="19"/>
      <c r="J17" s="19"/>
      <c r="K17" s="19"/>
    </row>
    <row r="18" spans="1:15" x14ac:dyDescent="0.3">
      <c r="A18" s="21" t="s">
        <v>36</v>
      </c>
      <c r="B18" s="22">
        <v>21</v>
      </c>
      <c r="C18" s="23">
        <v>45</v>
      </c>
      <c r="D18" s="861">
        <v>10</v>
      </c>
      <c r="E18" s="22">
        <v>10</v>
      </c>
      <c r="F18" s="22"/>
      <c r="H18" s="19"/>
      <c r="I18" s="19"/>
      <c r="J18" s="19"/>
      <c r="K18" s="19"/>
    </row>
    <row r="19" spans="1:15" x14ac:dyDescent="0.3">
      <c r="A19" s="21" t="s">
        <v>37</v>
      </c>
      <c r="B19" s="22">
        <v>13</v>
      </c>
      <c r="C19" s="23">
        <v>8</v>
      </c>
      <c r="D19" s="861">
        <v>35</v>
      </c>
      <c r="E19" s="22">
        <v>5</v>
      </c>
      <c r="F19" s="22"/>
      <c r="H19" s="19"/>
      <c r="I19" s="19"/>
      <c r="J19" s="19"/>
      <c r="K19" s="19"/>
    </row>
    <row r="20" spans="1:15" x14ac:dyDescent="0.3">
      <c r="A20" s="21" t="s">
        <v>38</v>
      </c>
      <c r="B20" s="22">
        <v>50</v>
      </c>
      <c r="C20" s="23">
        <v>16</v>
      </c>
      <c r="D20" s="861">
        <v>10</v>
      </c>
      <c r="E20" s="22">
        <v>0</v>
      </c>
      <c r="F20" s="22"/>
      <c r="H20" s="19"/>
      <c r="I20" s="19"/>
      <c r="J20" s="19"/>
      <c r="K20" s="19"/>
    </row>
    <row r="21" spans="1:15" x14ac:dyDescent="0.3">
      <c r="A21" s="21" t="s">
        <v>39</v>
      </c>
      <c r="B21" s="22">
        <v>0</v>
      </c>
      <c r="C21" s="23">
        <v>0</v>
      </c>
      <c r="D21" s="861">
        <v>0</v>
      </c>
      <c r="E21" s="22">
        <v>0</v>
      </c>
      <c r="F21" s="22"/>
      <c r="H21" s="19"/>
      <c r="I21" s="19"/>
      <c r="J21" s="19"/>
      <c r="K21" s="19"/>
    </row>
    <row r="22" spans="1:15" x14ac:dyDescent="0.3">
      <c r="A22" s="24" t="s">
        <v>0</v>
      </c>
      <c r="B22" s="25">
        <f>SUM(B5:B21)</f>
        <v>272</v>
      </c>
      <c r="C22" s="26">
        <f>SUM(C5:C21)</f>
        <v>406</v>
      </c>
      <c r="D22" s="862">
        <f>SUM(D5:D21)</f>
        <v>110</v>
      </c>
      <c r="E22" s="25">
        <f>SUM(E5:E21)</f>
        <v>85</v>
      </c>
      <c r="F22" s="25"/>
      <c r="H22" s="19"/>
      <c r="I22" s="19"/>
      <c r="J22" s="19"/>
      <c r="K22" s="19"/>
    </row>
    <row r="23" spans="1:15" x14ac:dyDescent="0.3">
      <c r="A23" s="857" t="s">
        <v>148</v>
      </c>
      <c r="B23" s="858">
        <v>17</v>
      </c>
      <c r="C23" s="860">
        <v>16</v>
      </c>
      <c r="D23" s="863">
        <v>18</v>
      </c>
      <c r="E23" s="859">
        <v>14</v>
      </c>
      <c r="F23" s="859"/>
      <c r="H23" s="19"/>
      <c r="I23" s="19"/>
      <c r="J23" s="19"/>
      <c r="K23" s="19"/>
    </row>
    <row r="24" spans="1:15" ht="16.8" x14ac:dyDescent="0.3">
      <c r="A24" s="851" t="s">
        <v>271</v>
      </c>
      <c r="B24" s="852"/>
      <c r="C24" s="853"/>
      <c r="D24" s="854"/>
      <c r="E24" s="853"/>
      <c r="F24" s="827"/>
      <c r="H24" s="19"/>
      <c r="I24" s="19"/>
      <c r="J24" s="19"/>
      <c r="K24" s="19"/>
    </row>
    <row r="25" spans="1:15" ht="16.8" x14ac:dyDescent="0.3">
      <c r="A25" s="547" t="s">
        <v>198</v>
      </c>
      <c r="B25" s="25"/>
      <c r="C25" s="26"/>
      <c r="D25" s="73"/>
      <c r="E25" s="26"/>
      <c r="H25" s="19"/>
      <c r="I25" s="19"/>
      <c r="J25" s="19"/>
      <c r="K25" s="19"/>
    </row>
    <row r="26" spans="1:15" ht="16.8" x14ac:dyDescent="0.3">
      <c r="A26" s="547" t="s">
        <v>199</v>
      </c>
      <c r="B26" s="25"/>
      <c r="C26" s="26"/>
      <c r="D26" s="73"/>
      <c r="E26" s="26"/>
      <c r="H26" s="19"/>
      <c r="I26" s="19"/>
      <c r="J26" s="19"/>
      <c r="K26" s="19"/>
    </row>
    <row r="27" spans="1:15" s="29" customFormat="1" x14ac:dyDescent="0.3">
      <c r="A27" s="27" t="s">
        <v>59</v>
      </c>
      <c r="B27" s="28"/>
      <c r="C27" s="28"/>
      <c r="D27" s="28"/>
      <c r="N27" s="28"/>
      <c r="O27" s="28"/>
    </row>
    <row r="28" spans="1:15" ht="18" x14ac:dyDescent="0.3">
      <c r="A28" s="1139" t="s">
        <v>174</v>
      </c>
      <c r="B28" s="1140"/>
      <c r="C28" s="1140"/>
      <c r="D28" s="1140"/>
      <c r="E28" s="1140"/>
      <c r="F28" s="1140"/>
      <c r="G28" s="1140"/>
      <c r="H28" s="1140"/>
      <c r="I28" s="1141"/>
      <c r="J28" s="30"/>
      <c r="K28" s="30"/>
    </row>
    <row r="29" spans="1:15" ht="18" x14ac:dyDescent="0.35">
      <c r="A29" s="7"/>
      <c r="B29" s="1145" t="s">
        <v>176</v>
      </c>
      <c r="C29" s="1143"/>
      <c r="D29" s="1143"/>
      <c r="E29" s="1146"/>
      <c r="F29" s="1142" t="s">
        <v>177</v>
      </c>
      <c r="G29" s="1143"/>
      <c r="H29" s="1143"/>
      <c r="I29" s="1144"/>
      <c r="J29" s="30"/>
      <c r="K29" s="30"/>
    </row>
    <row r="30" spans="1:15" x14ac:dyDescent="0.3">
      <c r="A30" s="8"/>
      <c r="B30" s="909" t="s">
        <v>192</v>
      </c>
      <c r="C30" s="900" t="s">
        <v>193</v>
      </c>
      <c r="D30" s="902" t="s">
        <v>0</v>
      </c>
      <c r="E30" s="939" t="s">
        <v>93</v>
      </c>
      <c r="F30" s="940" t="s">
        <v>192</v>
      </c>
      <c r="G30" s="900" t="s">
        <v>193</v>
      </c>
      <c r="H30" s="902" t="s">
        <v>0</v>
      </c>
      <c r="I30" s="725" t="s">
        <v>93</v>
      </c>
    </row>
    <row r="31" spans="1:15" x14ac:dyDescent="0.3">
      <c r="A31" s="9" t="s">
        <v>23</v>
      </c>
      <c r="B31" s="10">
        <v>393</v>
      </c>
      <c r="C31" s="11">
        <v>400</v>
      </c>
      <c r="D31" s="101">
        <f>SUM(B31:C31)</f>
        <v>793</v>
      </c>
      <c r="E31" s="720">
        <v>493</v>
      </c>
      <c r="F31" s="692">
        <v>20</v>
      </c>
      <c r="G31" s="13">
        <v>28</v>
      </c>
      <c r="H31" s="101">
        <v>0</v>
      </c>
      <c r="I31" s="692">
        <v>13</v>
      </c>
    </row>
    <row r="32" spans="1:15" x14ac:dyDescent="0.3">
      <c r="A32" s="9" t="s">
        <v>24</v>
      </c>
      <c r="B32" s="10">
        <v>0</v>
      </c>
      <c r="C32" s="11">
        <v>0</v>
      </c>
      <c r="D32" s="101">
        <f t="shared" ref="D32:D47" si="0">SUM(B32:C32)</f>
        <v>0</v>
      </c>
      <c r="E32" s="720">
        <v>0</v>
      </c>
      <c r="F32" s="692">
        <v>4</v>
      </c>
      <c r="G32" s="13">
        <v>25</v>
      </c>
      <c r="H32" s="101">
        <f>SUM(F32:G32)</f>
        <v>29</v>
      </c>
      <c r="I32" s="692">
        <v>5</v>
      </c>
    </row>
    <row r="33" spans="1:9" x14ac:dyDescent="0.3">
      <c r="A33" s="9" t="s">
        <v>25</v>
      </c>
      <c r="B33" s="10">
        <v>0</v>
      </c>
      <c r="C33" s="11">
        <v>0</v>
      </c>
      <c r="D33" s="101">
        <v>0</v>
      </c>
      <c r="E33" s="720">
        <v>0</v>
      </c>
      <c r="F33" s="692">
        <v>4</v>
      </c>
      <c r="G33" s="13">
        <v>0</v>
      </c>
      <c r="H33" s="101">
        <f t="shared" ref="H33:H48" si="1">SUM(F33:G33)</f>
        <v>4</v>
      </c>
      <c r="I33" s="692">
        <v>4</v>
      </c>
    </row>
    <row r="34" spans="1:9" x14ac:dyDescent="0.3">
      <c r="A34" s="9" t="s">
        <v>26</v>
      </c>
      <c r="B34" s="10">
        <v>238</v>
      </c>
      <c r="C34" s="11">
        <v>251</v>
      </c>
      <c r="D34" s="101">
        <f t="shared" si="0"/>
        <v>489</v>
      </c>
      <c r="E34" s="720">
        <v>274</v>
      </c>
      <c r="F34" s="692">
        <v>89</v>
      </c>
      <c r="G34" s="13">
        <v>92</v>
      </c>
      <c r="H34" s="101">
        <f t="shared" si="1"/>
        <v>181</v>
      </c>
      <c r="I34" s="692">
        <v>35</v>
      </c>
    </row>
    <row r="35" spans="1:9" x14ac:dyDescent="0.3">
      <c r="A35" s="9" t="s">
        <v>27</v>
      </c>
      <c r="B35" s="10">
        <v>31</v>
      </c>
      <c r="C35" s="11">
        <v>53</v>
      </c>
      <c r="D35" s="101">
        <f t="shared" si="0"/>
        <v>84</v>
      </c>
      <c r="E35" s="720">
        <v>34</v>
      </c>
      <c r="F35" s="692">
        <v>63</v>
      </c>
      <c r="G35" s="13">
        <v>14</v>
      </c>
      <c r="H35" s="101">
        <f t="shared" si="1"/>
        <v>77</v>
      </c>
      <c r="I35" s="692">
        <v>27</v>
      </c>
    </row>
    <row r="36" spans="1:9" x14ac:dyDescent="0.3">
      <c r="A36" s="9" t="s">
        <v>28</v>
      </c>
      <c r="B36" s="10">
        <v>53</v>
      </c>
      <c r="C36" s="11">
        <v>104</v>
      </c>
      <c r="D36" s="101">
        <f t="shared" si="0"/>
        <v>157</v>
      </c>
      <c r="E36" s="720">
        <v>72</v>
      </c>
      <c r="F36" s="692">
        <v>48</v>
      </c>
      <c r="G36" s="13">
        <v>19</v>
      </c>
      <c r="H36" s="101">
        <f t="shared" si="1"/>
        <v>67</v>
      </c>
      <c r="I36" s="692">
        <v>10</v>
      </c>
    </row>
    <row r="37" spans="1:9" x14ac:dyDescent="0.3">
      <c r="A37" s="9" t="s">
        <v>29</v>
      </c>
      <c r="B37" s="10">
        <v>0</v>
      </c>
      <c r="C37" s="11">
        <v>0</v>
      </c>
      <c r="D37" s="101">
        <f t="shared" si="0"/>
        <v>0</v>
      </c>
      <c r="E37" s="721">
        <v>0</v>
      </c>
      <c r="F37" s="692">
        <v>0</v>
      </c>
      <c r="G37" s="13">
        <v>11</v>
      </c>
      <c r="H37" s="101">
        <f t="shared" si="1"/>
        <v>11</v>
      </c>
      <c r="I37" s="692">
        <v>1</v>
      </c>
    </row>
    <row r="38" spans="1:9" x14ac:dyDescent="0.3">
      <c r="A38" s="9" t="s">
        <v>30</v>
      </c>
      <c r="B38" s="10">
        <v>1</v>
      </c>
      <c r="C38" s="11">
        <v>55</v>
      </c>
      <c r="D38" s="101">
        <f t="shared" si="0"/>
        <v>56</v>
      </c>
      <c r="E38" s="720">
        <v>35</v>
      </c>
      <c r="F38" s="692">
        <v>17</v>
      </c>
      <c r="G38" s="13">
        <v>28</v>
      </c>
      <c r="H38" s="101">
        <f t="shared" si="1"/>
        <v>45</v>
      </c>
      <c r="I38" s="692">
        <v>5</v>
      </c>
    </row>
    <row r="39" spans="1:9" x14ac:dyDescent="0.3">
      <c r="A39" s="9" t="s">
        <v>31</v>
      </c>
      <c r="B39" s="10">
        <v>23</v>
      </c>
      <c r="C39" s="11">
        <v>22</v>
      </c>
      <c r="D39" s="101">
        <f t="shared" si="0"/>
        <v>45</v>
      </c>
      <c r="E39" s="720">
        <v>20</v>
      </c>
      <c r="F39" s="692">
        <v>23</v>
      </c>
      <c r="G39" s="13">
        <v>11</v>
      </c>
      <c r="H39" s="101">
        <f t="shared" si="1"/>
        <v>34</v>
      </c>
      <c r="I39" s="692">
        <v>8</v>
      </c>
    </row>
    <row r="40" spans="1:9" x14ac:dyDescent="0.3">
      <c r="A40" s="9" t="s">
        <v>32</v>
      </c>
      <c r="B40" s="10">
        <v>7</v>
      </c>
      <c r="C40" s="11">
        <v>112</v>
      </c>
      <c r="D40" s="101">
        <f t="shared" si="0"/>
        <v>119</v>
      </c>
      <c r="E40" s="720">
        <v>56</v>
      </c>
      <c r="F40" s="692">
        <v>86</v>
      </c>
      <c r="G40" s="13">
        <v>39</v>
      </c>
      <c r="H40" s="101">
        <f t="shared" si="1"/>
        <v>125</v>
      </c>
      <c r="I40" s="692">
        <v>27</v>
      </c>
    </row>
    <row r="41" spans="1:9" x14ac:dyDescent="0.3">
      <c r="A41" s="9" t="s">
        <v>33</v>
      </c>
      <c r="B41" s="10">
        <v>3</v>
      </c>
      <c r="C41" s="10">
        <v>6</v>
      </c>
      <c r="D41" s="101">
        <f t="shared" si="0"/>
        <v>9</v>
      </c>
      <c r="E41" s="720">
        <v>3</v>
      </c>
      <c r="F41" s="692">
        <v>12</v>
      </c>
      <c r="G41" s="13">
        <v>12</v>
      </c>
      <c r="H41" s="101">
        <f t="shared" si="1"/>
        <v>24</v>
      </c>
      <c r="I41" s="692">
        <v>0</v>
      </c>
    </row>
    <row r="42" spans="1:9" x14ac:dyDescent="0.3">
      <c r="A42" s="9" t="s">
        <v>34</v>
      </c>
      <c r="B42" s="10">
        <v>146</v>
      </c>
      <c r="C42" s="11">
        <v>59</v>
      </c>
      <c r="D42" s="101">
        <f t="shared" si="0"/>
        <v>205</v>
      </c>
      <c r="E42" s="720">
        <v>90</v>
      </c>
      <c r="F42" s="692">
        <v>32</v>
      </c>
      <c r="G42" s="13">
        <v>45</v>
      </c>
      <c r="H42" s="101">
        <f t="shared" si="1"/>
        <v>77</v>
      </c>
      <c r="I42" s="692">
        <v>13</v>
      </c>
    </row>
    <row r="43" spans="1:9" x14ac:dyDescent="0.3">
      <c r="A43" s="9" t="s">
        <v>35</v>
      </c>
      <c r="B43" s="10">
        <v>258</v>
      </c>
      <c r="C43" s="11">
        <v>40</v>
      </c>
      <c r="D43" s="101">
        <f t="shared" si="0"/>
        <v>298</v>
      </c>
      <c r="E43" s="720">
        <v>155</v>
      </c>
      <c r="F43" s="692">
        <v>49</v>
      </c>
      <c r="G43" s="13">
        <v>26</v>
      </c>
      <c r="H43" s="101">
        <f t="shared" si="1"/>
        <v>75</v>
      </c>
      <c r="I43" s="692">
        <v>24</v>
      </c>
    </row>
    <row r="44" spans="1:9" x14ac:dyDescent="0.3">
      <c r="A44" s="9" t="s">
        <v>36</v>
      </c>
      <c r="B44" s="10">
        <v>126</v>
      </c>
      <c r="C44" s="11">
        <v>114</v>
      </c>
      <c r="D44" s="101">
        <f t="shared" si="0"/>
        <v>240</v>
      </c>
      <c r="E44" s="720">
        <v>110</v>
      </c>
      <c r="F44" s="692">
        <v>107</v>
      </c>
      <c r="G44" s="13">
        <v>224</v>
      </c>
      <c r="H44" s="101">
        <f t="shared" si="1"/>
        <v>331</v>
      </c>
      <c r="I44" s="692">
        <v>58</v>
      </c>
    </row>
    <row r="45" spans="1:9" x14ac:dyDescent="0.3">
      <c r="A45" s="9" t="s">
        <v>37</v>
      </c>
      <c r="B45" s="10">
        <v>15</v>
      </c>
      <c r="C45" s="11">
        <v>38</v>
      </c>
      <c r="D45" s="101">
        <f t="shared" si="0"/>
        <v>53</v>
      </c>
      <c r="E45" s="720">
        <v>22</v>
      </c>
      <c r="F45" s="692">
        <v>82</v>
      </c>
      <c r="G45" s="13">
        <v>45</v>
      </c>
      <c r="H45" s="101">
        <f t="shared" si="1"/>
        <v>127</v>
      </c>
      <c r="I45" s="692">
        <v>20</v>
      </c>
    </row>
    <row r="46" spans="1:9" x14ac:dyDescent="0.3">
      <c r="A46" s="9" t="s">
        <v>38</v>
      </c>
      <c r="B46" s="10">
        <v>1</v>
      </c>
      <c r="C46" s="11">
        <v>36</v>
      </c>
      <c r="D46" s="101">
        <f t="shared" si="0"/>
        <v>37</v>
      </c>
      <c r="E46" s="720">
        <v>12</v>
      </c>
      <c r="F46" s="692">
        <v>0</v>
      </c>
      <c r="G46" s="13">
        <v>15</v>
      </c>
      <c r="H46" s="101">
        <f t="shared" si="1"/>
        <v>15</v>
      </c>
      <c r="I46" s="692">
        <v>3</v>
      </c>
    </row>
    <row r="47" spans="1:9" x14ac:dyDescent="0.3">
      <c r="A47" s="9" t="s">
        <v>39</v>
      </c>
      <c r="B47" s="10">
        <v>0</v>
      </c>
      <c r="C47" s="11">
        <v>0</v>
      </c>
      <c r="D47" s="101">
        <f t="shared" si="0"/>
        <v>0</v>
      </c>
      <c r="E47" s="720">
        <v>0</v>
      </c>
      <c r="F47" s="692">
        <v>0</v>
      </c>
      <c r="G47" s="13">
        <v>0</v>
      </c>
      <c r="H47" s="101">
        <f t="shared" si="1"/>
        <v>0</v>
      </c>
      <c r="I47" s="692">
        <v>0</v>
      </c>
    </row>
    <row r="48" spans="1:9" x14ac:dyDescent="0.3">
      <c r="A48" s="15" t="s">
        <v>0</v>
      </c>
      <c r="B48" s="14">
        <f>SUM(B31:B47)</f>
        <v>1295</v>
      </c>
      <c r="C48" s="14">
        <f>SUM(C31:C47)</f>
        <v>1290</v>
      </c>
      <c r="D48" s="12">
        <f>SUM(D31:D47)</f>
        <v>2585</v>
      </c>
      <c r="E48" s="722">
        <f t="shared" ref="E48" si="2">SUM(E31:E47)</f>
        <v>1376</v>
      </c>
      <c r="F48" s="693">
        <f>SUM(F31:F47)</f>
        <v>636</v>
      </c>
      <c r="G48" s="31">
        <f>SUM(G31:G47)</f>
        <v>634</v>
      </c>
      <c r="H48" s="12">
        <f t="shared" si="1"/>
        <v>1270</v>
      </c>
      <c r="I48" s="693">
        <v>253</v>
      </c>
    </row>
    <row r="49" spans="1:13" x14ac:dyDescent="0.3">
      <c r="A49" s="548" t="s">
        <v>71</v>
      </c>
      <c r="B49" s="552">
        <v>33</v>
      </c>
      <c r="C49" s="552">
        <v>34</v>
      </c>
      <c r="D49" s="12"/>
      <c r="E49" s="723">
        <v>35</v>
      </c>
      <c r="F49" s="692">
        <v>39</v>
      </c>
      <c r="G49" s="13">
        <v>38</v>
      </c>
      <c r="H49" s="12"/>
      <c r="I49" s="700">
        <v>37</v>
      </c>
    </row>
    <row r="50" spans="1:13" x14ac:dyDescent="0.3">
      <c r="A50" s="548" t="s">
        <v>1</v>
      </c>
      <c r="B50" s="551">
        <f>B48/D48</f>
        <v>0.50096711798839455</v>
      </c>
      <c r="C50" s="551">
        <f>C48/D48</f>
        <v>0.49903288201160539</v>
      </c>
      <c r="D50" s="550">
        <f>SUM(B50:C50)</f>
        <v>1</v>
      </c>
      <c r="E50" s="724"/>
      <c r="F50" s="694">
        <f>F48/H48</f>
        <v>0.50078740157480317</v>
      </c>
      <c r="G50" s="551">
        <f>G48/H48</f>
        <v>0.49921259842519683</v>
      </c>
      <c r="H50" s="550">
        <f>SUM(F50:G50)</f>
        <v>1</v>
      </c>
      <c r="I50" s="700"/>
    </row>
    <row r="51" spans="1:13" x14ac:dyDescent="0.3">
      <c r="A51" s="823"/>
      <c r="B51" s="1030"/>
      <c r="C51" s="1030"/>
      <c r="D51" s="1031"/>
      <c r="E51" s="1032"/>
      <c r="F51" s="1030"/>
      <c r="G51" s="1030"/>
      <c r="H51" s="1031"/>
      <c r="I51" s="1033"/>
      <c r="J51" s="1033"/>
      <c r="K51" s="1033"/>
      <c r="L51" s="658"/>
    </row>
    <row r="52" spans="1:13" ht="25.2" customHeight="1" x14ac:dyDescent="0.3">
      <c r="A52" s="1131" t="s">
        <v>172</v>
      </c>
      <c r="B52" s="1132"/>
      <c r="C52" s="1132"/>
      <c r="D52" s="1132"/>
      <c r="E52" s="1132"/>
      <c r="F52" s="1132"/>
      <c r="G52" s="1132"/>
      <c r="H52" s="1132"/>
      <c r="I52" s="1132"/>
      <c r="J52" s="1132"/>
      <c r="K52" s="1132"/>
      <c r="L52" s="573"/>
    </row>
    <row r="53" spans="1:13" ht="18.75" customHeight="1" x14ac:dyDescent="0.3">
      <c r="A53" s="1133" t="s">
        <v>272</v>
      </c>
      <c r="B53" s="1134"/>
      <c r="C53" s="1134"/>
      <c r="D53" s="1134"/>
      <c r="E53" s="1134"/>
      <c r="F53" s="1134"/>
      <c r="G53" s="1134"/>
      <c r="H53" s="1134"/>
      <c r="I53" s="1134"/>
      <c r="J53" s="1134"/>
      <c r="K53" s="1134"/>
      <c r="L53" s="573"/>
    </row>
    <row r="54" spans="1:13" ht="17.399999999999999" x14ac:dyDescent="0.3">
      <c r="A54" s="941"/>
      <c r="B54" s="941" t="s">
        <v>240</v>
      </c>
      <c r="C54" s="942" t="s">
        <v>8</v>
      </c>
      <c r="D54" s="942" t="s">
        <v>49</v>
      </c>
      <c r="E54" s="942" t="s">
        <v>9</v>
      </c>
      <c r="F54" s="942" t="s">
        <v>50</v>
      </c>
      <c r="G54" s="942" t="s">
        <v>217</v>
      </c>
      <c r="H54" s="942" t="s">
        <v>57</v>
      </c>
      <c r="I54" s="942" t="s">
        <v>56</v>
      </c>
      <c r="J54" s="943" t="s">
        <v>0</v>
      </c>
      <c r="L54" s="33"/>
    </row>
    <row r="55" spans="1:13" x14ac:dyDescent="0.3">
      <c r="A55" s="34" t="s">
        <v>23</v>
      </c>
      <c r="B55" s="10">
        <v>11</v>
      </c>
      <c r="C55" s="11">
        <v>10</v>
      </c>
      <c r="D55" s="10">
        <v>149</v>
      </c>
      <c r="E55" s="10">
        <v>8</v>
      </c>
      <c r="F55" s="10">
        <v>583</v>
      </c>
      <c r="G55" s="35">
        <v>3</v>
      </c>
      <c r="H55" s="35">
        <v>7</v>
      </c>
      <c r="I55" s="35">
        <v>14</v>
      </c>
      <c r="J55" s="35">
        <f>SUM(B55:I55)</f>
        <v>785</v>
      </c>
      <c r="K55" s="34" t="s">
        <v>23</v>
      </c>
      <c r="L55" s="33"/>
      <c r="M55" s="36"/>
    </row>
    <row r="56" spans="1:13" x14ac:dyDescent="0.3">
      <c r="A56" s="34" t="s">
        <v>24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35">
        <f>SUM(B56:I56)</f>
        <v>0</v>
      </c>
      <c r="K56" s="34" t="s">
        <v>24</v>
      </c>
      <c r="L56" s="33"/>
      <c r="M56" s="36"/>
    </row>
    <row r="57" spans="1:13" x14ac:dyDescent="0.3">
      <c r="A57" s="34" t="s">
        <v>25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35">
        <v>0</v>
      </c>
      <c r="K57" s="34" t="s">
        <v>25</v>
      </c>
      <c r="L57" s="33"/>
      <c r="M57" s="36"/>
    </row>
    <row r="58" spans="1:13" x14ac:dyDescent="0.3">
      <c r="A58" s="34" t="s">
        <v>26</v>
      </c>
      <c r="B58" s="10">
        <v>7</v>
      </c>
      <c r="C58" s="11">
        <v>12</v>
      </c>
      <c r="D58" s="10">
        <v>62</v>
      </c>
      <c r="E58" s="10">
        <v>42</v>
      </c>
      <c r="F58" s="10">
        <v>341</v>
      </c>
      <c r="G58" s="35">
        <v>4</v>
      </c>
      <c r="H58" s="35">
        <v>1</v>
      </c>
      <c r="I58" s="35">
        <v>19</v>
      </c>
      <c r="J58" s="35">
        <f t="shared" ref="J58:J71" si="3">SUM(B58:I58)</f>
        <v>488</v>
      </c>
      <c r="K58" s="34" t="s">
        <v>26</v>
      </c>
      <c r="L58" s="33"/>
      <c r="M58" s="36"/>
    </row>
    <row r="59" spans="1:13" x14ac:dyDescent="0.3">
      <c r="A59" s="34" t="s">
        <v>27</v>
      </c>
      <c r="B59" s="10">
        <v>27</v>
      </c>
      <c r="C59" s="11">
        <v>0</v>
      </c>
      <c r="D59" s="10">
        <v>23</v>
      </c>
      <c r="E59" s="10">
        <v>3</v>
      </c>
      <c r="F59" s="10">
        <v>29</v>
      </c>
      <c r="G59" s="35">
        <v>0</v>
      </c>
      <c r="H59" s="35">
        <v>1</v>
      </c>
      <c r="I59" s="35">
        <v>1</v>
      </c>
      <c r="J59" s="35">
        <f t="shared" si="3"/>
        <v>84</v>
      </c>
      <c r="K59" s="34" t="s">
        <v>27</v>
      </c>
      <c r="L59" s="33"/>
      <c r="M59" s="36"/>
    </row>
    <row r="60" spans="1:13" x14ac:dyDescent="0.3">
      <c r="A60" s="34" t="s">
        <v>28</v>
      </c>
      <c r="B60" s="10">
        <v>1</v>
      </c>
      <c r="C60" s="11">
        <v>3</v>
      </c>
      <c r="D60" s="10">
        <v>3</v>
      </c>
      <c r="E60" s="10">
        <v>3</v>
      </c>
      <c r="F60" s="10">
        <v>143</v>
      </c>
      <c r="G60" s="35"/>
      <c r="H60" s="35"/>
      <c r="I60" s="35"/>
      <c r="J60" s="35">
        <f t="shared" si="3"/>
        <v>153</v>
      </c>
      <c r="K60" s="34" t="s">
        <v>28</v>
      </c>
      <c r="L60" s="33"/>
      <c r="M60" s="36"/>
    </row>
    <row r="61" spans="1:13" x14ac:dyDescent="0.3">
      <c r="A61" s="34" t="s">
        <v>29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35">
        <f t="shared" si="3"/>
        <v>0</v>
      </c>
      <c r="K61" s="34" t="s">
        <v>29</v>
      </c>
      <c r="L61" s="33"/>
      <c r="M61" s="36"/>
    </row>
    <row r="62" spans="1:13" x14ac:dyDescent="0.3">
      <c r="A62" s="34" t="s">
        <v>30</v>
      </c>
      <c r="B62" s="10">
        <v>2</v>
      </c>
      <c r="C62" s="11">
        <v>2</v>
      </c>
      <c r="D62" s="37">
        <v>11</v>
      </c>
      <c r="E62" s="10">
        <v>2</v>
      </c>
      <c r="F62" s="10">
        <v>47</v>
      </c>
      <c r="G62" s="35">
        <v>5</v>
      </c>
      <c r="H62" s="35">
        <v>0</v>
      </c>
      <c r="I62" s="35">
        <v>0</v>
      </c>
      <c r="J62" s="35">
        <f t="shared" si="3"/>
        <v>69</v>
      </c>
      <c r="K62" s="34" t="s">
        <v>30</v>
      </c>
      <c r="L62" s="33"/>
      <c r="M62" s="36"/>
    </row>
    <row r="63" spans="1:13" x14ac:dyDescent="0.3">
      <c r="A63" s="34" t="s">
        <v>31</v>
      </c>
      <c r="B63" s="10">
        <v>0</v>
      </c>
      <c r="C63" s="11">
        <v>1</v>
      </c>
      <c r="D63" s="10">
        <v>16</v>
      </c>
      <c r="E63" s="10">
        <v>0</v>
      </c>
      <c r="F63" s="10">
        <v>28</v>
      </c>
      <c r="G63" s="35">
        <v>0</v>
      </c>
      <c r="H63" s="35">
        <v>0</v>
      </c>
      <c r="I63" s="35">
        <v>0</v>
      </c>
      <c r="J63" s="35">
        <f t="shared" si="3"/>
        <v>45</v>
      </c>
      <c r="K63" s="34" t="s">
        <v>31</v>
      </c>
      <c r="L63" s="33"/>
      <c r="M63" s="36"/>
    </row>
    <row r="64" spans="1:13" x14ac:dyDescent="0.3">
      <c r="A64" s="34" t="s">
        <v>32</v>
      </c>
      <c r="B64" s="10">
        <v>1</v>
      </c>
      <c r="C64" s="11">
        <v>3</v>
      </c>
      <c r="D64" s="10">
        <v>11</v>
      </c>
      <c r="E64" s="10">
        <v>4</v>
      </c>
      <c r="F64" s="10">
        <v>89</v>
      </c>
      <c r="G64" s="35">
        <v>3</v>
      </c>
      <c r="H64" s="35">
        <v>4</v>
      </c>
      <c r="I64" s="35">
        <v>4</v>
      </c>
      <c r="J64" s="35">
        <f t="shared" si="3"/>
        <v>119</v>
      </c>
      <c r="K64" s="34" t="s">
        <v>32</v>
      </c>
      <c r="L64" s="33"/>
      <c r="M64" s="36"/>
    </row>
    <row r="65" spans="1:13" x14ac:dyDescent="0.3">
      <c r="A65" s="34" t="s">
        <v>33</v>
      </c>
      <c r="B65" s="10">
        <v>0</v>
      </c>
      <c r="C65" s="11">
        <v>0</v>
      </c>
      <c r="D65" s="10">
        <v>0</v>
      </c>
      <c r="E65" s="10">
        <v>1</v>
      </c>
      <c r="F65" s="10">
        <v>8</v>
      </c>
      <c r="G65" s="35">
        <v>0</v>
      </c>
      <c r="H65" s="35">
        <v>0</v>
      </c>
      <c r="I65" s="35">
        <v>0</v>
      </c>
      <c r="J65" s="35">
        <f t="shared" si="3"/>
        <v>9</v>
      </c>
      <c r="K65" s="34" t="s">
        <v>33</v>
      </c>
      <c r="L65" s="33"/>
      <c r="M65" s="36"/>
    </row>
    <row r="66" spans="1:13" x14ac:dyDescent="0.3">
      <c r="A66" s="34" t="s">
        <v>34</v>
      </c>
      <c r="B66" s="10">
        <v>3</v>
      </c>
      <c r="C66" s="11">
        <v>6</v>
      </c>
      <c r="D66" s="10">
        <v>24</v>
      </c>
      <c r="E66" s="10">
        <v>3</v>
      </c>
      <c r="F66" s="10">
        <v>161</v>
      </c>
      <c r="G66" s="35">
        <v>0</v>
      </c>
      <c r="H66" s="35">
        <v>1</v>
      </c>
      <c r="I66" s="35">
        <v>7</v>
      </c>
      <c r="J66" s="35">
        <f t="shared" si="3"/>
        <v>205</v>
      </c>
      <c r="K66" s="34" t="s">
        <v>34</v>
      </c>
      <c r="L66" s="33"/>
      <c r="M66" s="36"/>
    </row>
    <row r="67" spans="1:13" x14ac:dyDescent="0.3">
      <c r="A67" s="34" t="s">
        <v>35</v>
      </c>
      <c r="B67" s="10">
        <v>4</v>
      </c>
      <c r="C67" s="11">
        <v>5</v>
      </c>
      <c r="D67" s="10">
        <v>41</v>
      </c>
      <c r="E67" s="10">
        <v>4</v>
      </c>
      <c r="F67" s="10">
        <v>240</v>
      </c>
      <c r="G67" s="35">
        <v>0</v>
      </c>
      <c r="H67" s="35">
        <v>0</v>
      </c>
      <c r="I67" s="35">
        <v>7</v>
      </c>
      <c r="J67" s="35">
        <f t="shared" si="3"/>
        <v>301</v>
      </c>
      <c r="K67" s="34" t="s">
        <v>35</v>
      </c>
      <c r="L67" s="33"/>
      <c r="M67" s="36"/>
    </row>
    <row r="68" spans="1:13" x14ac:dyDescent="0.3">
      <c r="A68" s="34" t="s">
        <v>36</v>
      </c>
      <c r="B68" s="10">
        <v>1</v>
      </c>
      <c r="C68" s="11">
        <v>19</v>
      </c>
      <c r="D68" s="10">
        <v>22</v>
      </c>
      <c r="E68" s="10">
        <v>18</v>
      </c>
      <c r="F68" s="10">
        <v>135</v>
      </c>
      <c r="G68" s="35">
        <v>0</v>
      </c>
      <c r="H68" s="35">
        <v>3</v>
      </c>
      <c r="I68" s="35">
        <v>42</v>
      </c>
      <c r="J68" s="35">
        <f t="shared" si="3"/>
        <v>240</v>
      </c>
      <c r="K68" s="34" t="s">
        <v>36</v>
      </c>
      <c r="L68" s="33"/>
      <c r="M68" s="36"/>
    </row>
    <row r="69" spans="1:13" x14ac:dyDescent="0.3">
      <c r="A69" s="34" t="s">
        <v>37</v>
      </c>
      <c r="B69" s="10">
        <v>1</v>
      </c>
      <c r="C69" s="11">
        <v>0</v>
      </c>
      <c r="D69" s="10">
        <v>5</v>
      </c>
      <c r="E69" s="10">
        <v>1</v>
      </c>
      <c r="F69" s="10">
        <v>46</v>
      </c>
      <c r="G69" s="35">
        <v>0</v>
      </c>
      <c r="H69" s="35">
        <v>0</v>
      </c>
      <c r="I69" s="35">
        <v>0</v>
      </c>
      <c r="J69" s="35">
        <f t="shared" si="3"/>
        <v>53</v>
      </c>
      <c r="K69" s="34" t="s">
        <v>37</v>
      </c>
      <c r="L69" s="33"/>
      <c r="M69" s="36"/>
    </row>
    <row r="70" spans="1:13" x14ac:dyDescent="0.3">
      <c r="A70" s="34" t="s">
        <v>38</v>
      </c>
      <c r="B70" s="10">
        <v>1</v>
      </c>
      <c r="C70" s="11">
        <v>0</v>
      </c>
      <c r="D70" s="10">
        <v>1</v>
      </c>
      <c r="E70" s="10">
        <v>1</v>
      </c>
      <c r="F70" s="10">
        <v>34</v>
      </c>
      <c r="G70" s="35">
        <v>0</v>
      </c>
      <c r="H70" s="35">
        <v>0</v>
      </c>
      <c r="I70" s="35">
        <v>0</v>
      </c>
      <c r="J70" s="35">
        <f t="shared" si="3"/>
        <v>37</v>
      </c>
      <c r="K70" s="34" t="s">
        <v>38</v>
      </c>
      <c r="L70" s="33"/>
      <c r="M70" s="36"/>
    </row>
    <row r="71" spans="1:13" x14ac:dyDescent="0.3">
      <c r="A71" s="34" t="s">
        <v>39</v>
      </c>
      <c r="B71" s="10">
        <v>0</v>
      </c>
      <c r="C71" s="11">
        <v>0</v>
      </c>
      <c r="D71" s="10">
        <v>0</v>
      </c>
      <c r="E71" s="10">
        <v>0</v>
      </c>
      <c r="F71" s="10">
        <v>0</v>
      </c>
      <c r="G71" s="35">
        <v>0</v>
      </c>
      <c r="H71" s="35">
        <v>0</v>
      </c>
      <c r="I71" s="35">
        <v>0</v>
      </c>
      <c r="J71" s="35">
        <f t="shared" si="3"/>
        <v>0</v>
      </c>
      <c r="K71" s="34" t="s">
        <v>39</v>
      </c>
      <c r="L71" s="33"/>
      <c r="M71" s="36"/>
    </row>
    <row r="72" spans="1:13" x14ac:dyDescent="0.3">
      <c r="A72" s="38" t="s">
        <v>0</v>
      </c>
      <c r="B72" s="39">
        <f t="shared" ref="B72:E72" si="4">SUM(B55:B71)</f>
        <v>59</v>
      </c>
      <c r="C72" s="39">
        <f t="shared" si="4"/>
        <v>61</v>
      </c>
      <c r="D72" s="39">
        <f t="shared" si="4"/>
        <v>368</v>
      </c>
      <c r="E72" s="39">
        <f t="shared" si="4"/>
        <v>90</v>
      </c>
      <c r="F72" s="39">
        <f>SUM(F55:F71)</f>
        <v>1884</v>
      </c>
      <c r="G72" s="39">
        <f>SUM(G55:G71)</f>
        <v>15</v>
      </c>
      <c r="H72" s="39">
        <f>SUM(H55:H71)</f>
        <v>17</v>
      </c>
      <c r="I72" s="39">
        <f t="shared" ref="I72" si="5">SUM(I55:I71)</f>
        <v>94</v>
      </c>
      <c r="J72" s="39">
        <f>SUM(B72:I72)</f>
        <v>2588</v>
      </c>
      <c r="K72" s="38" t="s">
        <v>0</v>
      </c>
      <c r="L72" s="33">
        <f>SUM(L55:L71)</f>
        <v>0</v>
      </c>
      <c r="M72" s="38"/>
    </row>
    <row r="73" spans="1:13" x14ac:dyDescent="0.3">
      <c r="A73" s="562" t="s">
        <v>1</v>
      </c>
      <c r="B73" s="944">
        <f>B72/J72</f>
        <v>2.2797527047913446E-2</v>
      </c>
      <c r="C73" s="944">
        <f>C72/J72</f>
        <v>2.357032457496136E-2</v>
      </c>
      <c r="D73" s="944">
        <f>D72/J72</f>
        <v>0.14219474497681608</v>
      </c>
      <c r="E73" s="944">
        <f>E72/J72</f>
        <v>3.4775888717156103E-2</v>
      </c>
      <c r="F73" s="944">
        <f>F72/J72</f>
        <v>0.72797527047913446</v>
      </c>
      <c r="G73" s="944">
        <f>G72/J72</f>
        <v>5.7959814528593511E-3</v>
      </c>
      <c r="H73" s="944">
        <f>H72/J72</f>
        <v>6.5687789799072646E-3</v>
      </c>
      <c r="I73" s="945">
        <f>I72/J72</f>
        <v>3.6321483771251932E-2</v>
      </c>
      <c r="J73" s="945">
        <f>SUM(B73:I73)</f>
        <v>0.99999999999999989</v>
      </c>
      <c r="K73" s="553" t="s">
        <v>1</v>
      </c>
      <c r="L73" s="557"/>
      <c r="M73" s="34"/>
    </row>
    <row r="74" spans="1:13" x14ac:dyDescent="0.3">
      <c r="A74" s="562" t="s">
        <v>71</v>
      </c>
      <c r="B74" s="946">
        <v>24</v>
      </c>
      <c r="C74" s="946">
        <v>25</v>
      </c>
      <c r="D74" s="946">
        <v>32</v>
      </c>
      <c r="E74" s="946">
        <v>25</v>
      </c>
      <c r="F74" s="946">
        <v>35</v>
      </c>
      <c r="G74" s="946">
        <v>9</v>
      </c>
      <c r="H74" s="946">
        <v>10</v>
      </c>
      <c r="I74" s="947">
        <v>17</v>
      </c>
      <c r="J74" s="947"/>
      <c r="K74" s="553" t="s">
        <v>71</v>
      </c>
      <c r="L74" s="557"/>
      <c r="M74" s="34"/>
    </row>
    <row r="75" spans="1:13" x14ac:dyDescent="0.3">
      <c r="A75" s="553"/>
      <c r="B75" s="554"/>
      <c r="C75" s="554"/>
      <c r="D75" s="554"/>
      <c r="E75" s="554"/>
      <c r="F75" s="555"/>
      <c r="G75" s="554"/>
      <c r="H75" s="554"/>
      <c r="I75" s="554"/>
      <c r="J75" s="556"/>
      <c r="K75" s="553"/>
      <c r="L75" s="557"/>
      <c r="M75" s="34"/>
    </row>
    <row r="76" spans="1:13" ht="18.75" customHeight="1" x14ac:dyDescent="0.3">
      <c r="A76" s="1133" t="s">
        <v>273</v>
      </c>
      <c r="B76" s="1134"/>
      <c r="C76" s="1134"/>
      <c r="D76" s="1134"/>
      <c r="E76" s="1134"/>
      <c r="F76" s="1134"/>
      <c r="G76" s="1134"/>
      <c r="H76" s="1134"/>
      <c r="I76" s="1134"/>
      <c r="J76" s="1134"/>
      <c r="K76" s="1134"/>
      <c r="L76" s="695"/>
      <c r="M76" s="696"/>
    </row>
    <row r="77" spans="1:13" x14ac:dyDescent="0.3">
      <c r="A77" s="553"/>
      <c r="B77" s="941" t="s">
        <v>240</v>
      </c>
      <c r="C77" s="942" t="s">
        <v>8</v>
      </c>
      <c r="D77" s="942" t="s">
        <v>49</v>
      </c>
      <c r="E77" s="942" t="s">
        <v>9</v>
      </c>
      <c r="F77" s="942" t="s">
        <v>50</v>
      </c>
      <c r="G77" s="942" t="s">
        <v>217</v>
      </c>
      <c r="H77" s="942" t="s">
        <v>57</v>
      </c>
      <c r="I77" s="942" t="s">
        <v>56</v>
      </c>
      <c r="J77" s="943" t="s">
        <v>0</v>
      </c>
      <c r="L77" s="557"/>
      <c r="M77" s="34"/>
    </row>
    <row r="78" spans="1:13" x14ac:dyDescent="0.3">
      <c r="A78" s="34" t="s">
        <v>23</v>
      </c>
      <c r="B78" s="549">
        <v>0</v>
      </c>
      <c r="C78" s="549">
        <v>3</v>
      </c>
      <c r="D78" s="549">
        <v>17</v>
      </c>
      <c r="E78" s="549">
        <v>3</v>
      </c>
      <c r="F78" s="558">
        <v>25</v>
      </c>
      <c r="G78" s="549">
        <v>0</v>
      </c>
      <c r="H78" s="549">
        <v>0</v>
      </c>
      <c r="I78" s="549">
        <v>0</v>
      </c>
      <c r="J78" s="558">
        <f>SUM(B78:I78)</f>
        <v>48</v>
      </c>
      <c r="K78" s="34" t="s">
        <v>23</v>
      </c>
      <c r="L78" s="557"/>
      <c r="M78" s="34"/>
    </row>
    <row r="79" spans="1:13" x14ac:dyDescent="0.3">
      <c r="A79" s="34" t="s">
        <v>24</v>
      </c>
      <c r="B79" s="549">
        <v>0</v>
      </c>
      <c r="C79" s="549">
        <v>0</v>
      </c>
      <c r="D79" s="549">
        <v>0</v>
      </c>
      <c r="E79" s="549">
        <v>2</v>
      </c>
      <c r="F79" s="558">
        <v>27</v>
      </c>
      <c r="G79" s="549">
        <v>0</v>
      </c>
      <c r="H79" s="549">
        <v>0</v>
      </c>
      <c r="I79" s="549">
        <v>0</v>
      </c>
      <c r="J79" s="558">
        <f>SUM(B79:I79)</f>
        <v>29</v>
      </c>
      <c r="K79" s="34" t="s">
        <v>24</v>
      </c>
      <c r="L79" s="557"/>
      <c r="M79" s="34"/>
    </row>
    <row r="80" spans="1:13" x14ac:dyDescent="0.3">
      <c r="A80" s="34" t="s">
        <v>25</v>
      </c>
      <c r="B80" s="549">
        <v>0</v>
      </c>
      <c r="C80" s="549">
        <v>0</v>
      </c>
      <c r="D80" s="549">
        <v>0</v>
      </c>
      <c r="E80" s="549">
        <v>0</v>
      </c>
      <c r="F80" s="558">
        <v>4</v>
      </c>
      <c r="G80" s="549">
        <v>0</v>
      </c>
      <c r="H80" s="549">
        <v>0</v>
      </c>
      <c r="I80" s="549">
        <v>0</v>
      </c>
      <c r="J80" s="558">
        <f t="shared" ref="J80:J96" si="6">SUM(B80:I80)</f>
        <v>4</v>
      </c>
      <c r="K80" s="34" t="s">
        <v>25</v>
      </c>
      <c r="L80" s="557"/>
      <c r="M80" s="34"/>
    </row>
    <row r="81" spans="1:13" x14ac:dyDescent="0.3">
      <c r="A81" s="34" t="s">
        <v>26</v>
      </c>
      <c r="B81" s="549">
        <v>2</v>
      </c>
      <c r="C81" s="549">
        <v>8</v>
      </c>
      <c r="D81" s="549">
        <v>39</v>
      </c>
      <c r="E81" s="549">
        <v>33</v>
      </c>
      <c r="F81" s="558">
        <v>144</v>
      </c>
      <c r="G81" s="549">
        <v>13</v>
      </c>
      <c r="H81" s="549">
        <v>10</v>
      </c>
      <c r="I81" s="549">
        <v>5</v>
      </c>
      <c r="J81" s="558">
        <f t="shared" si="6"/>
        <v>254</v>
      </c>
      <c r="K81" s="34" t="s">
        <v>26</v>
      </c>
      <c r="L81" s="557"/>
      <c r="M81" s="34"/>
    </row>
    <row r="82" spans="1:13" x14ac:dyDescent="0.3">
      <c r="A82" s="34" t="s">
        <v>27</v>
      </c>
      <c r="B82" s="549">
        <v>0</v>
      </c>
      <c r="C82" s="549">
        <v>4</v>
      </c>
      <c r="D82" s="549">
        <v>6</v>
      </c>
      <c r="E82" s="549">
        <v>0</v>
      </c>
      <c r="F82" s="558">
        <v>65</v>
      </c>
      <c r="G82" s="549">
        <v>1</v>
      </c>
      <c r="H82" s="549">
        <v>2</v>
      </c>
      <c r="I82" s="549">
        <v>0</v>
      </c>
      <c r="J82" s="558">
        <f t="shared" si="6"/>
        <v>78</v>
      </c>
      <c r="K82" s="34" t="s">
        <v>27</v>
      </c>
      <c r="L82" s="557"/>
      <c r="M82" s="34"/>
    </row>
    <row r="83" spans="1:13" x14ac:dyDescent="0.3">
      <c r="A83" s="34" t="s">
        <v>28</v>
      </c>
      <c r="B83" s="549">
        <v>1</v>
      </c>
      <c r="C83" s="549">
        <v>2</v>
      </c>
      <c r="D83" s="549">
        <v>3</v>
      </c>
      <c r="E83" s="549">
        <v>0</v>
      </c>
      <c r="F83" s="558">
        <v>48</v>
      </c>
      <c r="G83" s="549">
        <v>11</v>
      </c>
      <c r="H83" s="549">
        <v>2</v>
      </c>
      <c r="I83" s="549">
        <v>0</v>
      </c>
      <c r="J83" s="558">
        <f t="shared" si="6"/>
        <v>67</v>
      </c>
      <c r="K83" s="34" t="s">
        <v>28</v>
      </c>
      <c r="L83" s="557"/>
      <c r="M83" s="34"/>
    </row>
    <row r="84" spans="1:13" x14ac:dyDescent="0.3">
      <c r="A84" s="34" t="s">
        <v>29</v>
      </c>
      <c r="B84" s="549">
        <v>0</v>
      </c>
      <c r="C84" s="549">
        <v>0</v>
      </c>
      <c r="D84" s="549">
        <v>3</v>
      </c>
      <c r="E84" s="549">
        <v>0</v>
      </c>
      <c r="F84" s="558">
        <v>8</v>
      </c>
      <c r="G84" s="549">
        <v>0</v>
      </c>
      <c r="H84" s="549">
        <v>0</v>
      </c>
      <c r="I84" s="549">
        <v>0</v>
      </c>
      <c r="J84" s="558">
        <f t="shared" si="6"/>
        <v>11</v>
      </c>
      <c r="K84" s="34" t="s">
        <v>29</v>
      </c>
      <c r="L84" s="557"/>
      <c r="M84" s="34"/>
    </row>
    <row r="85" spans="1:13" x14ac:dyDescent="0.3">
      <c r="A85" s="34" t="s">
        <v>30</v>
      </c>
      <c r="B85" s="549">
        <v>3</v>
      </c>
      <c r="C85" s="549">
        <v>11</v>
      </c>
      <c r="D85" s="549">
        <v>4</v>
      </c>
      <c r="E85" s="549">
        <v>1</v>
      </c>
      <c r="F85" s="558">
        <v>25</v>
      </c>
      <c r="G85" s="549">
        <v>3</v>
      </c>
      <c r="H85" s="549">
        <v>0</v>
      </c>
      <c r="I85" s="549">
        <v>1</v>
      </c>
      <c r="J85" s="558">
        <f t="shared" si="6"/>
        <v>48</v>
      </c>
      <c r="K85" s="34" t="s">
        <v>30</v>
      </c>
      <c r="L85" s="557"/>
      <c r="M85" s="34"/>
    </row>
    <row r="86" spans="1:13" x14ac:dyDescent="0.3">
      <c r="A86" s="34" t="s">
        <v>31</v>
      </c>
      <c r="B86" s="549">
        <v>0</v>
      </c>
      <c r="C86" s="549">
        <v>0</v>
      </c>
      <c r="D86" s="549">
        <v>6</v>
      </c>
      <c r="E86" s="549">
        <v>0</v>
      </c>
      <c r="F86" s="558">
        <v>28</v>
      </c>
      <c r="G86" s="549">
        <v>0</v>
      </c>
      <c r="H86" s="549">
        <v>0</v>
      </c>
      <c r="I86" s="549">
        <v>0</v>
      </c>
      <c r="J86" s="558">
        <f t="shared" si="6"/>
        <v>34</v>
      </c>
      <c r="K86" s="34" t="s">
        <v>31</v>
      </c>
      <c r="L86" s="557"/>
      <c r="M86" s="34"/>
    </row>
    <row r="87" spans="1:13" x14ac:dyDescent="0.3">
      <c r="A87" s="34" t="s">
        <v>32</v>
      </c>
      <c r="B87" s="549">
        <v>2</v>
      </c>
      <c r="C87" s="549">
        <v>4</v>
      </c>
      <c r="D87" s="549">
        <v>16</v>
      </c>
      <c r="E87" s="549">
        <v>1</v>
      </c>
      <c r="F87" s="558">
        <v>83</v>
      </c>
      <c r="G87" s="549">
        <v>14</v>
      </c>
      <c r="H87" s="549">
        <v>3</v>
      </c>
      <c r="I87" s="549">
        <v>2</v>
      </c>
      <c r="J87" s="558">
        <f t="shared" si="6"/>
        <v>125</v>
      </c>
      <c r="K87" s="34" t="s">
        <v>32</v>
      </c>
      <c r="L87" s="557"/>
      <c r="M87" s="34"/>
    </row>
    <row r="88" spans="1:13" x14ac:dyDescent="0.3">
      <c r="A88" s="34" t="s">
        <v>33</v>
      </c>
      <c r="B88" s="549">
        <v>2</v>
      </c>
      <c r="C88" s="549">
        <v>0</v>
      </c>
      <c r="D88" s="549">
        <v>2</v>
      </c>
      <c r="E88" s="549">
        <v>0</v>
      </c>
      <c r="F88" s="558">
        <v>19</v>
      </c>
      <c r="G88" s="549">
        <v>0</v>
      </c>
      <c r="H88" s="549">
        <v>0</v>
      </c>
      <c r="I88" s="549">
        <v>1</v>
      </c>
      <c r="J88" s="558">
        <f t="shared" si="6"/>
        <v>24</v>
      </c>
      <c r="K88" s="34" t="s">
        <v>33</v>
      </c>
      <c r="L88" s="557"/>
      <c r="M88" s="34"/>
    </row>
    <row r="89" spans="1:13" x14ac:dyDescent="0.3">
      <c r="A89" s="34" t="s">
        <v>34</v>
      </c>
      <c r="B89" s="549">
        <v>2</v>
      </c>
      <c r="C89" s="549">
        <v>5</v>
      </c>
      <c r="D89" s="549">
        <v>3</v>
      </c>
      <c r="E89" s="549">
        <v>2</v>
      </c>
      <c r="F89" s="558">
        <v>58</v>
      </c>
      <c r="G89" s="549">
        <v>4</v>
      </c>
      <c r="H89" s="549">
        <v>0</v>
      </c>
      <c r="I89" s="549">
        <v>7</v>
      </c>
      <c r="J89" s="558">
        <f t="shared" si="6"/>
        <v>81</v>
      </c>
      <c r="K89" s="34" t="s">
        <v>34</v>
      </c>
      <c r="L89" s="557"/>
      <c r="M89" s="34"/>
    </row>
    <row r="90" spans="1:13" x14ac:dyDescent="0.3">
      <c r="A90" s="34" t="s">
        <v>35</v>
      </c>
      <c r="B90" s="549">
        <v>0</v>
      </c>
      <c r="C90" s="13">
        <v>1</v>
      </c>
      <c r="D90" s="13">
        <v>5</v>
      </c>
      <c r="E90" s="13"/>
      <c r="F90" s="13">
        <v>60</v>
      </c>
      <c r="G90" s="13">
        <v>0</v>
      </c>
      <c r="H90" s="13">
        <v>0</v>
      </c>
      <c r="I90" s="13">
        <v>9</v>
      </c>
      <c r="J90" s="558">
        <f t="shared" si="6"/>
        <v>75</v>
      </c>
      <c r="K90" s="34" t="s">
        <v>35</v>
      </c>
      <c r="L90" s="557"/>
      <c r="M90" s="34"/>
    </row>
    <row r="91" spans="1:13" x14ac:dyDescent="0.3">
      <c r="A91" s="34" t="s">
        <v>36</v>
      </c>
      <c r="B91" s="549">
        <v>7</v>
      </c>
      <c r="C91" s="549">
        <v>22</v>
      </c>
      <c r="D91" s="549">
        <v>41</v>
      </c>
      <c r="E91" s="549">
        <v>29</v>
      </c>
      <c r="F91" s="558">
        <v>212</v>
      </c>
      <c r="G91" s="549">
        <v>10</v>
      </c>
      <c r="H91" s="549">
        <v>3</v>
      </c>
      <c r="I91" s="549">
        <v>6</v>
      </c>
      <c r="J91" s="558">
        <f>SUM(B91:I91)</f>
        <v>330</v>
      </c>
      <c r="K91" s="34" t="s">
        <v>36</v>
      </c>
      <c r="L91" s="557"/>
      <c r="M91" s="34"/>
    </row>
    <row r="92" spans="1:13" x14ac:dyDescent="0.3">
      <c r="A92" s="34" t="s">
        <v>37</v>
      </c>
      <c r="B92" s="549">
        <v>0</v>
      </c>
      <c r="C92" s="549">
        <v>6</v>
      </c>
      <c r="D92" s="549">
        <v>38</v>
      </c>
      <c r="E92" s="549">
        <v>3</v>
      </c>
      <c r="F92" s="558">
        <v>64</v>
      </c>
      <c r="G92" s="549">
        <v>6</v>
      </c>
      <c r="H92" s="549">
        <v>1</v>
      </c>
      <c r="I92" s="549">
        <v>4</v>
      </c>
      <c r="J92" s="558">
        <f t="shared" si="6"/>
        <v>122</v>
      </c>
      <c r="K92" s="34" t="s">
        <v>37</v>
      </c>
      <c r="L92" s="557"/>
      <c r="M92" s="34"/>
    </row>
    <row r="93" spans="1:13" x14ac:dyDescent="0.3">
      <c r="A93" s="34" t="s">
        <v>38</v>
      </c>
      <c r="B93" s="549">
        <v>0</v>
      </c>
      <c r="C93" s="549">
        <v>0</v>
      </c>
      <c r="D93" s="549">
        <v>2</v>
      </c>
      <c r="E93" s="549">
        <v>0</v>
      </c>
      <c r="F93" s="558">
        <v>13</v>
      </c>
      <c r="G93" s="549">
        <v>0</v>
      </c>
      <c r="H93" s="549">
        <v>0</v>
      </c>
      <c r="I93" s="549">
        <v>0</v>
      </c>
      <c r="J93" s="558">
        <f t="shared" si="6"/>
        <v>15</v>
      </c>
      <c r="K93" s="34" t="s">
        <v>38</v>
      </c>
      <c r="L93" s="557"/>
      <c r="M93" s="34"/>
    </row>
    <row r="94" spans="1:13" x14ac:dyDescent="0.3">
      <c r="A94" s="34" t="s">
        <v>39</v>
      </c>
      <c r="B94" s="549">
        <v>0</v>
      </c>
      <c r="C94" s="549">
        <v>0</v>
      </c>
      <c r="D94" s="549">
        <v>0</v>
      </c>
      <c r="E94" s="549">
        <v>0</v>
      </c>
      <c r="F94" s="558">
        <v>0</v>
      </c>
      <c r="G94" s="549">
        <v>0</v>
      </c>
      <c r="H94" s="549">
        <v>0</v>
      </c>
      <c r="I94" s="549">
        <v>0</v>
      </c>
      <c r="J94" s="558">
        <f t="shared" si="6"/>
        <v>0</v>
      </c>
      <c r="K94" s="34" t="s">
        <v>39</v>
      </c>
      <c r="L94" s="557"/>
      <c r="M94" s="34"/>
    </row>
    <row r="95" spans="1:13" x14ac:dyDescent="0.3">
      <c r="A95" s="38" t="s">
        <v>0</v>
      </c>
      <c r="B95" s="549">
        <f>SUM(B78:B94)</f>
        <v>19</v>
      </c>
      <c r="C95" s="549">
        <f t="shared" ref="C95:I95" si="7">SUM(C78:C94)</f>
        <v>66</v>
      </c>
      <c r="D95" s="549">
        <f t="shared" si="7"/>
        <v>185</v>
      </c>
      <c r="E95" s="549">
        <f t="shared" si="7"/>
        <v>74</v>
      </c>
      <c r="F95" s="549">
        <f t="shared" si="7"/>
        <v>883</v>
      </c>
      <c r="G95" s="549">
        <f t="shared" si="7"/>
        <v>62</v>
      </c>
      <c r="H95" s="549">
        <f t="shared" si="7"/>
        <v>21</v>
      </c>
      <c r="I95" s="549">
        <f t="shared" si="7"/>
        <v>35</v>
      </c>
      <c r="J95" s="558">
        <f t="shared" si="6"/>
        <v>1345</v>
      </c>
      <c r="K95" s="38" t="s">
        <v>0</v>
      </c>
      <c r="L95" s="557"/>
      <c r="M95" s="34"/>
    </row>
    <row r="96" spans="1:13" x14ac:dyDescent="0.3">
      <c r="A96" s="553" t="s">
        <v>1</v>
      </c>
      <c r="B96" s="554">
        <f>B95/J95</f>
        <v>1.412639405204461E-2</v>
      </c>
      <c r="C96" s="554">
        <f>C95/J95</f>
        <v>4.9070631970260223E-2</v>
      </c>
      <c r="D96" s="554">
        <f>D95/J95</f>
        <v>0.13754646840148699</v>
      </c>
      <c r="E96" s="554">
        <f>E95/J95</f>
        <v>5.5018587360594798E-2</v>
      </c>
      <c r="F96" s="697">
        <f>F95/J95</f>
        <v>0.6565055762081784</v>
      </c>
      <c r="G96" s="554">
        <f>G95/J95</f>
        <v>4.6096654275092935E-2</v>
      </c>
      <c r="H96" s="554">
        <f>H95/J95</f>
        <v>1.5613382899628252E-2</v>
      </c>
      <c r="I96" s="554">
        <f>I95/J95</f>
        <v>2.6022304832713755E-2</v>
      </c>
      <c r="J96" s="556">
        <f t="shared" si="6"/>
        <v>0.99999999999999989</v>
      </c>
      <c r="K96" s="553" t="s">
        <v>1</v>
      </c>
      <c r="L96" s="557"/>
      <c r="M96" s="34"/>
    </row>
    <row r="97" spans="1:13" x14ac:dyDescent="0.3">
      <c r="A97" s="553" t="s">
        <v>71</v>
      </c>
      <c r="B97" s="549">
        <v>16</v>
      </c>
      <c r="C97" s="549">
        <v>28</v>
      </c>
      <c r="D97" s="549">
        <v>36</v>
      </c>
      <c r="E97" s="549">
        <v>21</v>
      </c>
      <c r="F97" s="558">
        <v>41</v>
      </c>
      <c r="G97" s="549">
        <v>19</v>
      </c>
      <c r="H97" s="549">
        <v>12</v>
      </c>
      <c r="I97" s="549">
        <v>12</v>
      </c>
      <c r="J97" s="558"/>
      <c r="K97" s="553" t="s">
        <v>71</v>
      </c>
      <c r="L97" s="557"/>
      <c r="M97" s="34"/>
    </row>
    <row r="98" spans="1:13" ht="16.8" x14ac:dyDescent="0.3">
      <c r="A98" s="553"/>
      <c r="B98" s="554"/>
      <c r="C98" s="554"/>
      <c r="D98" s="554"/>
      <c r="E98" s="554"/>
      <c r="F98" s="555"/>
      <c r="G98" s="554"/>
      <c r="H98" s="554"/>
      <c r="I98" s="554"/>
      <c r="J98" s="556"/>
      <c r="K98" s="553" t="s">
        <v>175</v>
      </c>
      <c r="L98" s="557"/>
      <c r="M98" s="34"/>
    </row>
    <row r="99" spans="1:13" ht="18" x14ac:dyDescent="0.3">
      <c r="A99" s="1131" t="s">
        <v>173</v>
      </c>
      <c r="B99" s="1132"/>
      <c r="C99" s="1132"/>
      <c r="D99" s="1132"/>
      <c r="E99" s="1132"/>
      <c r="F99" s="1132"/>
      <c r="G99" s="1163"/>
      <c r="H99" s="17"/>
      <c r="I99" s="41"/>
      <c r="J99" s="41"/>
      <c r="K99" s="13"/>
    </row>
    <row r="100" spans="1:13" ht="18" x14ac:dyDescent="0.3">
      <c r="A100" s="698"/>
      <c r="B100" s="1159" t="s">
        <v>249</v>
      </c>
      <c r="C100" s="1159"/>
      <c r="D100" s="1159"/>
      <c r="E100" s="1160" t="s">
        <v>250</v>
      </c>
      <c r="F100" s="1161"/>
      <c r="G100" s="1162"/>
      <c r="H100" s="17"/>
      <c r="I100" s="41"/>
      <c r="J100" s="41"/>
      <c r="K100" s="13"/>
    </row>
    <row r="101" spans="1:13" s="44" customFormat="1" x14ac:dyDescent="0.3">
      <c r="A101" s="42"/>
      <c r="B101" s="901" t="s">
        <v>11</v>
      </c>
      <c r="C101" s="901" t="s">
        <v>10</v>
      </c>
      <c r="D101" s="938" t="s">
        <v>0</v>
      </c>
      <c r="E101" s="948" t="s">
        <v>11</v>
      </c>
      <c r="F101" s="901" t="s">
        <v>10</v>
      </c>
      <c r="G101" s="937" t="s">
        <v>0</v>
      </c>
      <c r="H101" s="43"/>
      <c r="I101" s="31"/>
    </row>
    <row r="102" spans="1:13" x14ac:dyDescent="0.3">
      <c r="A102" s="9" t="s">
        <v>23</v>
      </c>
      <c r="B102" s="45">
        <v>706</v>
      </c>
      <c r="C102" s="45">
        <v>87</v>
      </c>
      <c r="D102" s="101">
        <f>SUM(B102:C102)</f>
        <v>793</v>
      </c>
      <c r="E102" s="699">
        <v>43</v>
      </c>
      <c r="F102" s="13">
        <v>5</v>
      </c>
      <c r="G102" s="10">
        <f>SUM(E102:F102)</f>
        <v>48</v>
      </c>
      <c r="H102" s="46"/>
      <c r="I102" s="31"/>
    </row>
    <row r="103" spans="1:13" x14ac:dyDescent="0.3">
      <c r="A103" s="9" t="s">
        <v>24</v>
      </c>
      <c r="B103" s="45">
        <v>0</v>
      </c>
      <c r="C103" s="45">
        <v>0</v>
      </c>
      <c r="D103" s="101">
        <f t="shared" ref="D103:D119" si="8">SUM(B103:C103)</f>
        <v>0</v>
      </c>
      <c r="E103" s="699">
        <v>29</v>
      </c>
      <c r="F103" s="13">
        <v>0</v>
      </c>
      <c r="G103" s="10">
        <f t="shared" ref="G103:G120" si="9">SUM(E103:F103)</f>
        <v>29</v>
      </c>
      <c r="H103" s="46"/>
      <c r="I103" s="31"/>
    </row>
    <row r="104" spans="1:13" x14ac:dyDescent="0.3">
      <c r="A104" s="9" t="s">
        <v>25</v>
      </c>
      <c r="B104" s="45">
        <v>0</v>
      </c>
      <c r="C104" s="45">
        <v>0</v>
      </c>
      <c r="D104" s="101">
        <v>0</v>
      </c>
      <c r="E104" s="699">
        <v>3</v>
      </c>
      <c r="F104" s="13">
        <v>1</v>
      </c>
      <c r="G104" s="10">
        <f t="shared" si="9"/>
        <v>4</v>
      </c>
      <c r="H104" s="46"/>
      <c r="I104" s="31"/>
    </row>
    <row r="105" spans="1:13" x14ac:dyDescent="0.3">
      <c r="A105" s="9" t="s">
        <v>26</v>
      </c>
      <c r="B105" s="45">
        <v>437</v>
      </c>
      <c r="C105" s="45">
        <v>50</v>
      </c>
      <c r="D105" s="101">
        <f>SUM(B105:C105)</f>
        <v>487</v>
      </c>
      <c r="E105" s="699">
        <v>235</v>
      </c>
      <c r="F105" s="13">
        <v>18</v>
      </c>
      <c r="G105" s="10">
        <f t="shared" si="9"/>
        <v>253</v>
      </c>
      <c r="H105" s="46"/>
      <c r="I105" s="31"/>
    </row>
    <row r="106" spans="1:13" x14ac:dyDescent="0.3">
      <c r="A106" s="9" t="s">
        <v>27</v>
      </c>
      <c r="B106" s="45">
        <v>53</v>
      </c>
      <c r="C106" s="45">
        <v>6</v>
      </c>
      <c r="D106" s="101">
        <f>SUM(B106:C106)</f>
        <v>59</v>
      </c>
      <c r="E106" s="699">
        <v>73</v>
      </c>
      <c r="F106" s="13">
        <v>4</v>
      </c>
      <c r="G106" s="10">
        <f t="shared" si="9"/>
        <v>77</v>
      </c>
      <c r="H106" s="46"/>
      <c r="I106" s="31"/>
    </row>
    <row r="107" spans="1:13" x14ac:dyDescent="0.3">
      <c r="A107" s="9" t="s">
        <v>28</v>
      </c>
      <c r="B107" s="45">
        <v>145</v>
      </c>
      <c r="C107" s="45">
        <v>12</v>
      </c>
      <c r="D107" s="101">
        <f t="shared" si="8"/>
        <v>157</v>
      </c>
      <c r="E107" s="699">
        <v>56</v>
      </c>
      <c r="F107" s="13">
        <v>11</v>
      </c>
      <c r="G107" s="10">
        <f t="shared" si="9"/>
        <v>67</v>
      </c>
      <c r="H107" s="46"/>
      <c r="I107" s="31"/>
    </row>
    <row r="108" spans="1:13" x14ac:dyDescent="0.3">
      <c r="A108" s="9" t="s">
        <v>29</v>
      </c>
      <c r="B108" s="13">
        <v>0</v>
      </c>
      <c r="C108" s="13">
        <v>0</v>
      </c>
      <c r="D108" s="77">
        <v>0</v>
      </c>
      <c r="E108" s="699">
        <v>9</v>
      </c>
      <c r="F108" s="13">
        <v>2</v>
      </c>
      <c r="G108" s="10">
        <f t="shared" si="9"/>
        <v>11</v>
      </c>
      <c r="H108" s="46"/>
      <c r="I108" s="31"/>
    </row>
    <row r="109" spans="1:13" x14ac:dyDescent="0.3">
      <c r="A109" s="9" t="s">
        <v>30</v>
      </c>
      <c r="B109" s="45">
        <v>56</v>
      </c>
      <c r="C109" s="45">
        <v>6</v>
      </c>
      <c r="D109" s="101">
        <f>SUM(B109:C109)</f>
        <v>62</v>
      </c>
      <c r="E109" s="699">
        <v>41</v>
      </c>
      <c r="F109" s="13">
        <v>4</v>
      </c>
      <c r="G109" s="10">
        <f t="shared" si="9"/>
        <v>45</v>
      </c>
      <c r="H109" s="46"/>
      <c r="I109" s="31"/>
    </row>
    <row r="110" spans="1:13" x14ac:dyDescent="0.3">
      <c r="A110" s="9" t="s">
        <v>31</v>
      </c>
      <c r="B110" s="45">
        <v>43</v>
      </c>
      <c r="C110" s="45">
        <v>2</v>
      </c>
      <c r="D110" s="101">
        <f>SUM(B110:C110)</f>
        <v>45</v>
      </c>
      <c r="E110" s="699">
        <v>33</v>
      </c>
      <c r="F110" s="13">
        <v>1</v>
      </c>
      <c r="G110" s="10">
        <f t="shared" si="9"/>
        <v>34</v>
      </c>
      <c r="H110" s="46"/>
      <c r="I110" s="31"/>
    </row>
    <row r="111" spans="1:13" x14ac:dyDescent="0.3">
      <c r="A111" s="9" t="s">
        <v>32</v>
      </c>
      <c r="B111" s="45">
        <v>105</v>
      </c>
      <c r="C111" s="45">
        <v>14</v>
      </c>
      <c r="D111" s="101">
        <f t="shared" si="8"/>
        <v>119</v>
      </c>
      <c r="E111" s="699">
        <v>109</v>
      </c>
      <c r="F111" s="13">
        <v>16</v>
      </c>
      <c r="G111" s="10">
        <f t="shared" si="9"/>
        <v>125</v>
      </c>
      <c r="H111" s="46"/>
      <c r="I111" s="31"/>
    </row>
    <row r="112" spans="1:13" x14ac:dyDescent="0.3">
      <c r="A112" s="9" t="s">
        <v>33</v>
      </c>
      <c r="B112" s="45">
        <v>8</v>
      </c>
      <c r="C112" s="45">
        <v>1</v>
      </c>
      <c r="D112" s="101">
        <f t="shared" si="8"/>
        <v>9</v>
      </c>
      <c r="E112" s="699">
        <v>23</v>
      </c>
      <c r="F112" s="13">
        <v>1</v>
      </c>
      <c r="G112" s="10">
        <f t="shared" si="9"/>
        <v>24</v>
      </c>
      <c r="H112" s="46"/>
      <c r="I112" s="31"/>
    </row>
    <row r="113" spans="1:16" x14ac:dyDescent="0.3">
      <c r="A113" s="9" t="s">
        <v>34</v>
      </c>
      <c r="B113" s="45">
        <v>192</v>
      </c>
      <c r="C113" s="45">
        <v>13</v>
      </c>
      <c r="D113" s="101">
        <f t="shared" si="8"/>
        <v>205</v>
      </c>
      <c r="E113" s="699">
        <v>73</v>
      </c>
      <c r="F113" s="13">
        <v>4</v>
      </c>
      <c r="G113" s="10">
        <f t="shared" si="9"/>
        <v>77</v>
      </c>
      <c r="H113" s="46"/>
      <c r="I113" s="31"/>
    </row>
    <row r="114" spans="1:16" x14ac:dyDescent="0.3">
      <c r="A114" s="9" t="s">
        <v>35</v>
      </c>
      <c r="B114" s="45">
        <v>257</v>
      </c>
      <c r="C114" s="45">
        <v>41</v>
      </c>
      <c r="D114" s="101">
        <f t="shared" si="8"/>
        <v>298</v>
      </c>
      <c r="E114" s="699">
        <v>70</v>
      </c>
      <c r="F114" s="13">
        <v>5</v>
      </c>
      <c r="G114" s="10">
        <f t="shared" si="9"/>
        <v>75</v>
      </c>
      <c r="H114" s="46"/>
      <c r="I114" s="31"/>
    </row>
    <row r="115" spans="1:16" x14ac:dyDescent="0.3">
      <c r="A115" s="9" t="s">
        <v>36</v>
      </c>
      <c r="B115" s="45">
        <v>198</v>
      </c>
      <c r="C115" s="45">
        <v>42</v>
      </c>
      <c r="D115" s="101">
        <f t="shared" si="8"/>
        <v>240</v>
      </c>
      <c r="E115" s="699">
        <v>303</v>
      </c>
      <c r="F115" s="13">
        <v>28</v>
      </c>
      <c r="G115" s="10">
        <f t="shared" si="9"/>
        <v>331</v>
      </c>
      <c r="H115" s="46"/>
      <c r="I115" s="47"/>
      <c r="J115" s="13"/>
      <c r="K115" s="13"/>
      <c r="L115" s="13"/>
      <c r="M115" s="13"/>
      <c r="N115" s="13"/>
      <c r="O115" s="13"/>
      <c r="P115" s="13"/>
    </row>
    <row r="116" spans="1:16" x14ac:dyDescent="0.3">
      <c r="A116" s="9" t="s">
        <v>37</v>
      </c>
      <c r="B116" s="45">
        <v>50</v>
      </c>
      <c r="C116" s="45">
        <v>3</v>
      </c>
      <c r="D116" s="101">
        <f t="shared" si="8"/>
        <v>53</v>
      </c>
      <c r="E116" s="699">
        <v>110</v>
      </c>
      <c r="F116" s="13">
        <v>7</v>
      </c>
      <c r="G116" s="10">
        <f t="shared" si="9"/>
        <v>117</v>
      </c>
      <c r="H116" s="46"/>
      <c r="I116" s="44"/>
      <c r="J116" s="48"/>
      <c r="K116" s="48"/>
      <c r="L116" s="48"/>
      <c r="M116" s="48"/>
      <c r="N116" s="48"/>
      <c r="O116" s="48"/>
    </row>
    <row r="117" spans="1:16" x14ac:dyDescent="0.3">
      <c r="A117" s="9" t="s">
        <v>38</v>
      </c>
      <c r="B117" s="16">
        <v>33</v>
      </c>
      <c r="C117" s="45">
        <v>3</v>
      </c>
      <c r="D117" s="101">
        <f t="shared" si="8"/>
        <v>36</v>
      </c>
      <c r="E117" s="699">
        <v>15</v>
      </c>
      <c r="F117" s="13">
        <v>0</v>
      </c>
      <c r="G117" s="10">
        <f t="shared" si="9"/>
        <v>15</v>
      </c>
      <c r="H117" s="46"/>
      <c r="I117" s="31"/>
    </row>
    <row r="118" spans="1:16" x14ac:dyDescent="0.3">
      <c r="A118" s="9" t="s">
        <v>39</v>
      </c>
      <c r="B118" s="45">
        <v>0</v>
      </c>
      <c r="C118" s="45">
        <v>0</v>
      </c>
      <c r="D118" s="101">
        <f t="shared" si="8"/>
        <v>0</v>
      </c>
      <c r="E118" s="699">
        <v>0</v>
      </c>
      <c r="F118" s="13">
        <v>0</v>
      </c>
      <c r="G118" s="10">
        <f t="shared" si="9"/>
        <v>0</v>
      </c>
      <c r="H118" s="46"/>
    </row>
    <row r="119" spans="1:16" x14ac:dyDescent="0.3">
      <c r="A119" s="15" t="s">
        <v>0</v>
      </c>
      <c r="B119" s="14">
        <f>SUM(B102:B118)</f>
        <v>2283</v>
      </c>
      <c r="C119" s="14">
        <f>SUM(C102:C118)</f>
        <v>280</v>
      </c>
      <c r="D119" s="12">
        <f t="shared" si="8"/>
        <v>2563</v>
      </c>
      <c r="E119" s="692">
        <f>SUM(E102:E118)</f>
        <v>1225</v>
      </c>
      <c r="F119" s="13">
        <f>SUM(F102:F118)</f>
        <v>107</v>
      </c>
      <c r="G119" s="10">
        <f t="shared" si="9"/>
        <v>1332</v>
      </c>
      <c r="H119" s="46"/>
    </row>
    <row r="120" spans="1:16" x14ac:dyDescent="0.3">
      <c r="A120" s="548" t="s">
        <v>1</v>
      </c>
      <c r="B120" s="559">
        <f>B119/D119</f>
        <v>0.89075302380023413</v>
      </c>
      <c r="C120" s="559">
        <f>C119/D119</f>
        <v>0.10924697619976589</v>
      </c>
      <c r="D120" s="550">
        <f>SUM(B120:C120)</f>
        <v>1</v>
      </c>
      <c r="E120" s="701">
        <f>E119/G119</f>
        <v>0.91966966966966968</v>
      </c>
      <c r="F120" s="48">
        <f>F119/G119</f>
        <v>8.0330330330330324E-2</v>
      </c>
      <c r="G120" s="702">
        <f t="shared" si="9"/>
        <v>1</v>
      </c>
      <c r="H120" s="46"/>
    </row>
    <row r="121" spans="1:16" x14ac:dyDescent="0.3">
      <c r="A121" s="548" t="s">
        <v>71</v>
      </c>
      <c r="B121" s="561">
        <v>35</v>
      </c>
      <c r="C121" s="561">
        <v>31</v>
      </c>
      <c r="D121" s="550"/>
      <c r="E121" s="700">
        <v>41</v>
      </c>
      <c r="F121" s="48">
        <v>0.35</v>
      </c>
      <c r="G121" s="46"/>
      <c r="H121" s="46"/>
    </row>
    <row r="122" spans="1:16" x14ac:dyDescent="0.3">
      <c r="A122" s="40"/>
      <c r="B122" s="35"/>
      <c r="C122" s="35"/>
      <c r="D122" s="35"/>
      <c r="E122" s="35"/>
      <c r="F122" s="54"/>
      <c r="G122" s="54"/>
    </row>
    <row r="123" spans="1:16" ht="21" customHeight="1" x14ac:dyDescent="0.3">
      <c r="A123" s="1139" t="s">
        <v>239</v>
      </c>
      <c r="B123" s="1140"/>
      <c r="C123" s="1140"/>
      <c r="D123" s="1140"/>
      <c r="E123" s="1140"/>
      <c r="F123" s="1140"/>
      <c r="G123" s="1141"/>
      <c r="H123" s="55"/>
    </row>
    <row r="124" spans="1:16" ht="21" customHeight="1" x14ac:dyDescent="0.3">
      <c r="A124" s="703"/>
      <c r="B124" s="1159" t="s">
        <v>203</v>
      </c>
      <c r="C124" s="1159"/>
      <c r="D124" s="1159"/>
      <c r="E124" s="1160" t="s">
        <v>216</v>
      </c>
      <c r="F124" s="1161"/>
      <c r="G124" s="1162"/>
      <c r="H124" s="55"/>
    </row>
    <row r="125" spans="1:16" s="56" customFormat="1" x14ac:dyDescent="0.3">
      <c r="B125" s="94" t="s">
        <v>11</v>
      </c>
      <c r="C125" s="25" t="s">
        <v>10</v>
      </c>
      <c r="D125" s="100" t="s">
        <v>0</v>
      </c>
      <c r="E125" s="951" t="s">
        <v>11</v>
      </c>
      <c r="F125" s="25" t="s">
        <v>10</v>
      </c>
      <c r="G125" s="100" t="s">
        <v>0</v>
      </c>
    </row>
    <row r="126" spans="1:16" x14ac:dyDescent="0.3">
      <c r="A126" s="9" t="s">
        <v>23</v>
      </c>
      <c r="B126" s="45">
        <v>183</v>
      </c>
      <c r="C126" s="52">
        <v>14</v>
      </c>
      <c r="D126" s="12">
        <f>SUM(B126:C126)</f>
        <v>197</v>
      </c>
      <c r="E126" s="699">
        <v>6</v>
      </c>
      <c r="F126" s="113">
        <v>0</v>
      </c>
      <c r="G126" s="113">
        <f>SUM(E126:F126)</f>
        <v>6</v>
      </c>
    </row>
    <row r="127" spans="1:16" x14ac:dyDescent="0.3">
      <c r="A127" s="9" t="s">
        <v>24</v>
      </c>
      <c r="B127" s="45">
        <v>0</v>
      </c>
      <c r="C127" s="52">
        <v>0</v>
      </c>
      <c r="D127" s="12">
        <f t="shared" ref="D127:D143" si="10">SUM(B127:C127)</f>
        <v>0</v>
      </c>
      <c r="E127" s="699">
        <v>3</v>
      </c>
      <c r="F127" s="113">
        <v>0</v>
      </c>
      <c r="G127" s="113">
        <f t="shared" ref="G127:G144" si="11">SUM(E127:F127)</f>
        <v>3</v>
      </c>
    </row>
    <row r="128" spans="1:16" x14ac:dyDescent="0.3">
      <c r="A128" s="9" t="s">
        <v>25</v>
      </c>
      <c r="B128" s="45">
        <v>0</v>
      </c>
      <c r="C128" s="52">
        <v>0</v>
      </c>
      <c r="D128" s="12">
        <v>0</v>
      </c>
      <c r="E128" s="699">
        <v>0</v>
      </c>
      <c r="F128" s="113">
        <v>0</v>
      </c>
      <c r="G128" s="113">
        <f t="shared" si="11"/>
        <v>0</v>
      </c>
    </row>
    <row r="129" spans="1:17" x14ac:dyDescent="0.3">
      <c r="A129" s="9" t="s">
        <v>26</v>
      </c>
      <c r="B129" s="45">
        <v>105</v>
      </c>
      <c r="C129" s="52">
        <v>18</v>
      </c>
      <c r="D129" s="12">
        <f t="shared" si="10"/>
        <v>123</v>
      </c>
      <c r="E129" s="699">
        <v>43</v>
      </c>
      <c r="F129" s="113">
        <v>2</v>
      </c>
      <c r="G129" s="113">
        <f t="shared" si="11"/>
        <v>45</v>
      </c>
    </row>
    <row r="130" spans="1:17" x14ac:dyDescent="0.3">
      <c r="A130" s="9" t="s">
        <v>27</v>
      </c>
      <c r="B130" s="45">
        <v>18</v>
      </c>
      <c r="C130" s="52">
        <v>3</v>
      </c>
      <c r="D130" s="12">
        <f t="shared" si="10"/>
        <v>21</v>
      </c>
      <c r="E130" s="699">
        <v>12</v>
      </c>
      <c r="F130" s="113">
        <v>1</v>
      </c>
      <c r="G130" s="113">
        <f t="shared" si="11"/>
        <v>13</v>
      </c>
    </row>
    <row r="131" spans="1:17" x14ac:dyDescent="0.3">
      <c r="A131" s="9" t="s">
        <v>28</v>
      </c>
      <c r="B131" s="45">
        <v>8</v>
      </c>
      <c r="C131" s="52">
        <v>1</v>
      </c>
      <c r="D131" s="12">
        <f t="shared" si="10"/>
        <v>9</v>
      </c>
      <c r="E131" s="699">
        <v>9</v>
      </c>
      <c r="F131" s="113">
        <v>0</v>
      </c>
      <c r="G131" s="113">
        <f t="shared" si="11"/>
        <v>9</v>
      </c>
    </row>
    <row r="132" spans="1:17" x14ac:dyDescent="0.3">
      <c r="A132" s="9" t="s">
        <v>29</v>
      </c>
      <c r="B132" s="45">
        <v>0</v>
      </c>
      <c r="C132" s="52">
        <v>0</v>
      </c>
      <c r="D132" s="12">
        <f t="shared" si="10"/>
        <v>0</v>
      </c>
      <c r="E132" s="699">
        <v>2</v>
      </c>
      <c r="F132" s="113">
        <v>0</v>
      </c>
      <c r="G132" s="113">
        <f t="shared" si="11"/>
        <v>2</v>
      </c>
    </row>
    <row r="133" spans="1:17" x14ac:dyDescent="0.3">
      <c r="A133" s="9" t="s">
        <v>30</v>
      </c>
      <c r="B133" s="45">
        <v>16</v>
      </c>
      <c r="C133" s="52">
        <v>0</v>
      </c>
      <c r="D133" s="12">
        <f t="shared" si="10"/>
        <v>16</v>
      </c>
      <c r="E133" s="699">
        <v>9</v>
      </c>
      <c r="F133" s="113">
        <v>2</v>
      </c>
      <c r="G133" s="113">
        <f t="shared" si="11"/>
        <v>11</v>
      </c>
    </row>
    <row r="134" spans="1:17" x14ac:dyDescent="0.3">
      <c r="A134" s="9" t="s">
        <v>31</v>
      </c>
      <c r="B134" s="45">
        <v>0</v>
      </c>
      <c r="C134" s="52">
        <v>0</v>
      </c>
      <c r="D134" s="12">
        <f t="shared" si="10"/>
        <v>0</v>
      </c>
      <c r="E134" s="699">
        <v>1</v>
      </c>
      <c r="F134" s="113">
        <v>0</v>
      </c>
      <c r="G134" s="113">
        <f t="shared" si="11"/>
        <v>1</v>
      </c>
    </row>
    <row r="135" spans="1:17" x14ac:dyDescent="0.3">
      <c r="A135" s="9" t="s">
        <v>32</v>
      </c>
      <c r="B135" s="45">
        <v>18</v>
      </c>
      <c r="C135" s="52">
        <v>7</v>
      </c>
      <c r="D135" s="12">
        <f t="shared" si="10"/>
        <v>25</v>
      </c>
      <c r="E135" s="699">
        <v>18</v>
      </c>
      <c r="F135" s="113">
        <v>2</v>
      </c>
      <c r="G135" s="113">
        <f t="shared" si="11"/>
        <v>20</v>
      </c>
    </row>
    <row r="136" spans="1:17" x14ac:dyDescent="0.3">
      <c r="A136" s="9" t="s">
        <v>33</v>
      </c>
      <c r="B136" s="45">
        <v>0</v>
      </c>
      <c r="C136" s="52">
        <v>0</v>
      </c>
      <c r="D136" s="12">
        <f t="shared" si="10"/>
        <v>0</v>
      </c>
      <c r="E136" s="699">
        <v>2</v>
      </c>
      <c r="F136" s="113">
        <v>0</v>
      </c>
      <c r="G136" s="113">
        <f t="shared" si="11"/>
        <v>2</v>
      </c>
      <c r="J136" s="13"/>
      <c r="K136" s="13"/>
      <c r="L136" s="13"/>
      <c r="M136" s="13"/>
      <c r="N136" s="13"/>
      <c r="O136" s="13"/>
      <c r="P136" s="13"/>
      <c r="Q136" s="13"/>
    </row>
    <row r="137" spans="1:17" x14ac:dyDescent="0.3">
      <c r="A137" s="9" t="s">
        <v>34</v>
      </c>
      <c r="B137" s="45">
        <v>14</v>
      </c>
      <c r="C137" s="52">
        <v>1</v>
      </c>
      <c r="D137" s="12">
        <f t="shared" si="10"/>
        <v>15</v>
      </c>
      <c r="E137" s="699">
        <v>6</v>
      </c>
      <c r="F137" s="113">
        <v>2</v>
      </c>
      <c r="G137" s="113">
        <f t="shared" si="11"/>
        <v>8</v>
      </c>
      <c r="J137" s="48"/>
      <c r="K137" s="48"/>
      <c r="L137" s="48"/>
      <c r="M137" s="48"/>
      <c r="N137" s="48"/>
      <c r="O137" s="48"/>
    </row>
    <row r="138" spans="1:17" x14ac:dyDescent="0.3">
      <c r="A138" s="9" t="s">
        <v>35</v>
      </c>
      <c r="B138" s="45">
        <v>56</v>
      </c>
      <c r="C138" s="52">
        <v>8</v>
      </c>
      <c r="D138" s="12">
        <f t="shared" si="10"/>
        <v>64</v>
      </c>
      <c r="E138" s="699">
        <v>10</v>
      </c>
      <c r="F138" s="113">
        <v>2</v>
      </c>
      <c r="G138" s="113">
        <f t="shared" si="11"/>
        <v>12</v>
      </c>
    </row>
    <row r="139" spans="1:17" x14ac:dyDescent="0.3">
      <c r="A139" s="9" t="s">
        <v>36</v>
      </c>
      <c r="B139" s="45">
        <v>36</v>
      </c>
      <c r="C139" s="52">
        <v>12</v>
      </c>
      <c r="D139" s="12">
        <f t="shared" si="10"/>
        <v>48</v>
      </c>
      <c r="E139" s="699">
        <v>49</v>
      </c>
      <c r="F139" s="113">
        <v>5</v>
      </c>
      <c r="G139" s="113">
        <f t="shared" si="11"/>
        <v>54</v>
      </c>
    </row>
    <row r="140" spans="1:17" x14ac:dyDescent="0.3">
      <c r="A140" s="9" t="s">
        <v>37</v>
      </c>
      <c r="B140" s="45">
        <v>9</v>
      </c>
      <c r="C140" s="52">
        <v>0</v>
      </c>
      <c r="D140" s="12">
        <f t="shared" si="10"/>
        <v>9</v>
      </c>
      <c r="E140" s="699">
        <v>14</v>
      </c>
      <c r="F140" s="113">
        <v>0</v>
      </c>
      <c r="G140" s="113">
        <f t="shared" si="11"/>
        <v>14</v>
      </c>
    </row>
    <row r="141" spans="1:17" x14ac:dyDescent="0.3">
      <c r="A141" s="9" t="s">
        <v>38</v>
      </c>
      <c r="B141" s="45">
        <v>10</v>
      </c>
      <c r="C141" s="52">
        <v>0</v>
      </c>
      <c r="D141" s="12">
        <f t="shared" si="10"/>
        <v>10</v>
      </c>
      <c r="E141" s="699">
        <v>7</v>
      </c>
      <c r="F141" s="113">
        <v>11</v>
      </c>
      <c r="G141" s="113">
        <f t="shared" si="11"/>
        <v>18</v>
      </c>
    </row>
    <row r="142" spans="1:17" x14ac:dyDescent="0.3">
      <c r="A142" s="9" t="s">
        <v>39</v>
      </c>
      <c r="B142" s="45">
        <v>0</v>
      </c>
      <c r="C142" s="52">
        <v>0</v>
      </c>
      <c r="D142" s="12">
        <f t="shared" si="10"/>
        <v>0</v>
      </c>
      <c r="E142" s="699">
        <v>0</v>
      </c>
      <c r="F142" s="113">
        <v>0</v>
      </c>
      <c r="G142" s="113">
        <f t="shared" si="11"/>
        <v>0</v>
      </c>
    </row>
    <row r="143" spans="1:17" x14ac:dyDescent="0.3">
      <c r="A143" s="15" t="s">
        <v>0</v>
      </c>
      <c r="B143" s="14">
        <f>SUM(B126:B142)</f>
        <v>473</v>
      </c>
      <c r="C143" s="14">
        <f>SUM(C126:C142)</f>
        <v>64</v>
      </c>
      <c r="D143" s="12">
        <f t="shared" si="10"/>
        <v>537</v>
      </c>
      <c r="E143" s="706">
        <f>SUM(E126:E142)</f>
        <v>191</v>
      </c>
      <c r="F143" s="707">
        <f>SUM(F126:F142)</f>
        <v>27</v>
      </c>
      <c r="G143" s="707">
        <f t="shared" si="11"/>
        <v>218</v>
      </c>
      <c r="H143" s="54"/>
      <c r="I143" s="54"/>
    </row>
    <row r="144" spans="1:17" x14ac:dyDescent="0.3">
      <c r="A144" s="562" t="s">
        <v>1</v>
      </c>
      <c r="B144" s="945">
        <f>B143/D143</f>
        <v>0.88081936685288642</v>
      </c>
      <c r="C144" s="945">
        <f>C143/D143</f>
        <v>0.11918063314711359</v>
      </c>
      <c r="D144" s="949">
        <f>SUM(B144:C144)</f>
        <v>1</v>
      </c>
      <c r="E144" s="704">
        <f>E143/G143</f>
        <v>0.87614678899082565</v>
      </c>
      <c r="F144" s="705">
        <f>F143/G143</f>
        <v>0.12385321100917432</v>
      </c>
      <c r="G144" s="705">
        <f t="shared" si="11"/>
        <v>1</v>
      </c>
      <c r="H144" s="54"/>
      <c r="I144" s="54"/>
    </row>
    <row r="145" spans="1:13" x14ac:dyDescent="0.3">
      <c r="A145" s="562" t="s">
        <v>71</v>
      </c>
      <c r="B145" s="947">
        <v>27</v>
      </c>
      <c r="C145" s="947">
        <v>19</v>
      </c>
      <c r="D145" s="950"/>
      <c r="E145" s="699">
        <v>36</v>
      </c>
      <c r="F145" s="113">
        <v>14</v>
      </c>
      <c r="G145" s="113"/>
      <c r="H145" s="54"/>
      <c r="I145" s="54"/>
    </row>
    <row r="146" spans="1:13" ht="16.8" x14ac:dyDescent="0.3">
      <c r="A146" s="562" t="s">
        <v>265</v>
      </c>
      <c r="B146" s="947"/>
      <c r="C146" s="947"/>
      <c r="D146" s="950"/>
      <c r="E146" s="1034"/>
      <c r="F146" s="113"/>
      <c r="G146" s="113"/>
      <c r="H146" s="54"/>
      <c r="I146" s="54"/>
    </row>
    <row r="147" spans="1:13" x14ac:dyDescent="0.3">
      <c r="A147" s="57"/>
      <c r="C147" s="58"/>
    </row>
    <row r="148" spans="1:13" ht="19.8" x14ac:dyDescent="0.3">
      <c r="A148" s="1131" t="s">
        <v>237</v>
      </c>
      <c r="B148" s="1132"/>
      <c r="C148" s="1132"/>
      <c r="D148" s="1132"/>
      <c r="E148" s="1132"/>
      <c r="F148" s="1132"/>
      <c r="G148" s="1132"/>
      <c r="H148" s="1132"/>
      <c r="I148" s="1132"/>
      <c r="J148" s="1132"/>
      <c r="K148" s="1163"/>
    </row>
    <row r="149" spans="1:13" ht="18" x14ac:dyDescent="0.3">
      <c r="A149" s="1131" t="s">
        <v>202</v>
      </c>
      <c r="B149" s="1132"/>
      <c r="C149" s="1132"/>
      <c r="D149" s="1132"/>
      <c r="E149" s="1132"/>
      <c r="F149" s="1132"/>
      <c r="G149" s="1132"/>
      <c r="H149" s="1132"/>
      <c r="I149" s="1132"/>
      <c r="J149" s="1132"/>
      <c r="K149" s="1163"/>
    </row>
    <row r="150" spans="1:13" s="44" customFormat="1" x14ac:dyDescent="0.3">
      <c r="A150" s="32"/>
      <c r="B150" s="94" t="s">
        <v>264</v>
      </c>
      <c r="C150" s="94" t="s">
        <v>8</v>
      </c>
      <c r="D150" s="94" t="s">
        <v>49</v>
      </c>
      <c r="E150" s="94" t="s">
        <v>9</v>
      </c>
      <c r="F150" s="94" t="s">
        <v>50</v>
      </c>
      <c r="G150" s="94" t="s">
        <v>217</v>
      </c>
      <c r="H150" s="94" t="s">
        <v>57</v>
      </c>
      <c r="I150" s="94" t="s">
        <v>56</v>
      </c>
      <c r="J150" s="664" t="s">
        <v>0</v>
      </c>
    </row>
    <row r="151" spans="1:13" x14ac:dyDescent="0.3">
      <c r="A151" s="9" t="s">
        <v>23</v>
      </c>
      <c r="B151" s="52">
        <v>0</v>
      </c>
      <c r="C151" s="45">
        <v>1</v>
      </c>
      <c r="D151" s="45">
        <v>40</v>
      </c>
      <c r="E151" s="45">
        <v>4</v>
      </c>
      <c r="F151" s="45">
        <v>145</v>
      </c>
      <c r="G151" s="45">
        <v>0</v>
      </c>
      <c r="H151" s="45">
        <v>0</v>
      </c>
      <c r="I151" s="45">
        <v>7</v>
      </c>
      <c r="J151" s="14">
        <f>SUM(B151:I151)</f>
        <v>197</v>
      </c>
      <c r="K151" s="9" t="s">
        <v>23</v>
      </c>
      <c r="M151" s="36"/>
    </row>
    <row r="152" spans="1:13" x14ac:dyDescent="0.3">
      <c r="A152" s="9" t="s">
        <v>24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14">
        <f t="shared" ref="J152:J168" si="12">SUM(B152:I152)</f>
        <v>0</v>
      </c>
      <c r="K152" s="9" t="s">
        <v>24</v>
      </c>
      <c r="M152" s="36"/>
    </row>
    <row r="153" spans="1:13" x14ac:dyDescent="0.3">
      <c r="A153" s="9" t="s">
        <v>25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14">
        <f t="shared" si="12"/>
        <v>0</v>
      </c>
      <c r="K153" s="9" t="s">
        <v>25</v>
      </c>
      <c r="M153" s="36"/>
    </row>
    <row r="154" spans="1:13" x14ac:dyDescent="0.3">
      <c r="A154" s="9" t="s">
        <v>26</v>
      </c>
      <c r="B154" s="52">
        <v>0</v>
      </c>
      <c r="C154" s="45">
        <v>1</v>
      </c>
      <c r="D154" s="45">
        <v>30</v>
      </c>
      <c r="E154" s="45">
        <v>23</v>
      </c>
      <c r="F154" s="45">
        <v>65</v>
      </c>
      <c r="G154" s="45">
        <v>0</v>
      </c>
      <c r="H154" s="45">
        <v>1</v>
      </c>
      <c r="I154" s="45">
        <v>3</v>
      </c>
      <c r="J154" s="14">
        <f t="shared" si="12"/>
        <v>123</v>
      </c>
      <c r="K154" s="9" t="s">
        <v>26</v>
      </c>
      <c r="M154" s="36"/>
    </row>
    <row r="155" spans="1:13" x14ac:dyDescent="0.3">
      <c r="A155" s="9" t="s">
        <v>27</v>
      </c>
      <c r="B155" s="52">
        <v>0</v>
      </c>
      <c r="C155" s="45">
        <v>0</v>
      </c>
      <c r="D155" s="45">
        <v>4</v>
      </c>
      <c r="E155" s="45">
        <v>0</v>
      </c>
      <c r="F155" s="45">
        <v>17</v>
      </c>
      <c r="G155" s="45">
        <v>0</v>
      </c>
      <c r="H155" s="45">
        <v>0</v>
      </c>
      <c r="I155" s="45">
        <v>0</v>
      </c>
      <c r="J155" s="14">
        <f t="shared" si="12"/>
        <v>21</v>
      </c>
      <c r="K155" s="9" t="s">
        <v>27</v>
      </c>
      <c r="M155" s="36"/>
    </row>
    <row r="156" spans="1:13" x14ac:dyDescent="0.3">
      <c r="A156" s="9" t="s">
        <v>28</v>
      </c>
      <c r="B156" s="52">
        <v>0</v>
      </c>
      <c r="C156" s="45">
        <v>0</v>
      </c>
      <c r="D156" s="45">
        <v>0</v>
      </c>
      <c r="E156" s="45">
        <v>0</v>
      </c>
      <c r="F156" s="45">
        <v>9</v>
      </c>
      <c r="G156" s="45">
        <v>0</v>
      </c>
      <c r="H156" s="45">
        <v>0</v>
      </c>
      <c r="I156" s="45">
        <v>0</v>
      </c>
      <c r="J156" s="14">
        <f t="shared" si="12"/>
        <v>9</v>
      </c>
      <c r="K156" s="9" t="s">
        <v>28</v>
      </c>
      <c r="M156" s="36"/>
    </row>
    <row r="157" spans="1:13" x14ac:dyDescent="0.3">
      <c r="A157" s="9" t="s">
        <v>29</v>
      </c>
      <c r="B157" s="52">
        <v>0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14">
        <f t="shared" si="12"/>
        <v>0</v>
      </c>
      <c r="K157" s="9" t="s">
        <v>29</v>
      </c>
      <c r="M157" s="36"/>
    </row>
    <row r="158" spans="1:13" x14ac:dyDescent="0.3">
      <c r="A158" s="9" t="s">
        <v>30</v>
      </c>
      <c r="B158" s="52">
        <v>0</v>
      </c>
      <c r="C158" s="45">
        <v>1</v>
      </c>
      <c r="D158" s="45">
        <v>2</v>
      </c>
      <c r="E158" s="45">
        <v>0</v>
      </c>
      <c r="F158" s="45">
        <v>13</v>
      </c>
      <c r="G158" s="45">
        <v>0</v>
      </c>
      <c r="H158" s="45">
        <v>0</v>
      </c>
      <c r="I158" s="45">
        <v>0</v>
      </c>
      <c r="J158" s="14">
        <f t="shared" si="12"/>
        <v>16</v>
      </c>
      <c r="K158" s="9" t="s">
        <v>30</v>
      </c>
      <c r="M158" s="36"/>
    </row>
    <row r="159" spans="1:13" x14ac:dyDescent="0.3">
      <c r="A159" s="9" t="s">
        <v>31</v>
      </c>
      <c r="B159" s="52">
        <v>0</v>
      </c>
      <c r="C159" s="45">
        <v>0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14">
        <f t="shared" si="12"/>
        <v>0</v>
      </c>
      <c r="K159" s="9" t="s">
        <v>31</v>
      </c>
      <c r="M159" s="36"/>
    </row>
    <row r="160" spans="1:13" x14ac:dyDescent="0.3">
      <c r="A160" s="9" t="s">
        <v>32</v>
      </c>
      <c r="B160" s="52">
        <v>0</v>
      </c>
      <c r="C160" s="45">
        <v>1</v>
      </c>
      <c r="D160" s="45">
        <v>1</v>
      </c>
      <c r="E160" s="45">
        <v>0</v>
      </c>
      <c r="F160" s="45">
        <v>21</v>
      </c>
      <c r="G160" s="45">
        <v>0</v>
      </c>
      <c r="H160" s="45">
        <v>1</v>
      </c>
      <c r="I160" s="45">
        <v>1</v>
      </c>
      <c r="J160" s="14">
        <f t="shared" si="12"/>
        <v>25</v>
      </c>
      <c r="K160" s="9" t="s">
        <v>32</v>
      </c>
      <c r="M160" s="36"/>
    </row>
    <row r="161" spans="1:13" x14ac:dyDescent="0.3">
      <c r="A161" s="9" t="s">
        <v>33</v>
      </c>
      <c r="B161" s="52">
        <v>0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14">
        <f t="shared" si="12"/>
        <v>0</v>
      </c>
      <c r="K161" s="9" t="s">
        <v>33</v>
      </c>
      <c r="M161" s="36"/>
    </row>
    <row r="162" spans="1:13" x14ac:dyDescent="0.3">
      <c r="A162" s="9" t="s">
        <v>34</v>
      </c>
      <c r="B162" s="52">
        <v>0</v>
      </c>
      <c r="C162" s="45">
        <v>1</v>
      </c>
      <c r="D162" s="45">
        <v>1</v>
      </c>
      <c r="E162" s="45">
        <v>0</v>
      </c>
      <c r="F162" s="45">
        <v>12</v>
      </c>
      <c r="G162" s="45">
        <v>0</v>
      </c>
      <c r="H162" s="45">
        <v>0</v>
      </c>
      <c r="I162" s="45">
        <v>0</v>
      </c>
      <c r="J162" s="14">
        <f t="shared" si="12"/>
        <v>14</v>
      </c>
      <c r="K162" s="9" t="s">
        <v>34</v>
      </c>
      <c r="M162" s="36"/>
    </row>
    <row r="163" spans="1:13" x14ac:dyDescent="0.3">
      <c r="A163" s="9" t="s">
        <v>35</v>
      </c>
      <c r="B163" s="52">
        <v>0</v>
      </c>
      <c r="C163" s="45">
        <v>2</v>
      </c>
      <c r="D163" s="45">
        <v>11</v>
      </c>
      <c r="E163" s="45">
        <v>1</v>
      </c>
      <c r="F163" s="45">
        <v>50</v>
      </c>
      <c r="G163" s="45">
        <v>0</v>
      </c>
      <c r="H163" s="45">
        <v>0</v>
      </c>
      <c r="I163" s="45">
        <v>0</v>
      </c>
      <c r="J163" s="14">
        <f t="shared" si="12"/>
        <v>64</v>
      </c>
      <c r="K163" s="9" t="s">
        <v>35</v>
      </c>
      <c r="M163" s="36"/>
    </row>
    <row r="164" spans="1:13" x14ac:dyDescent="0.3">
      <c r="A164" s="9" t="s">
        <v>36</v>
      </c>
      <c r="B164" s="52">
        <v>2</v>
      </c>
      <c r="C164" s="45">
        <v>1</v>
      </c>
      <c r="D164" s="45">
        <v>4</v>
      </c>
      <c r="E164" s="45">
        <v>2</v>
      </c>
      <c r="F164" s="45">
        <v>25</v>
      </c>
      <c r="G164" s="45">
        <v>0</v>
      </c>
      <c r="H164" s="45">
        <v>0</v>
      </c>
      <c r="I164" s="45">
        <v>13</v>
      </c>
      <c r="J164" s="14">
        <f t="shared" si="12"/>
        <v>47</v>
      </c>
      <c r="K164" s="9" t="s">
        <v>36</v>
      </c>
      <c r="M164" s="36"/>
    </row>
    <row r="165" spans="1:13" x14ac:dyDescent="0.3">
      <c r="A165" s="9" t="s">
        <v>37</v>
      </c>
      <c r="B165" s="52">
        <v>0</v>
      </c>
      <c r="C165" s="45">
        <v>0</v>
      </c>
      <c r="D165" s="45">
        <v>1</v>
      </c>
      <c r="E165" s="45">
        <v>0</v>
      </c>
      <c r="F165" s="45">
        <v>8</v>
      </c>
      <c r="G165" s="45">
        <v>0</v>
      </c>
      <c r="H165" s="45">
        <v>0</v>
      </c>
      <c r="I165" s="45">
        <v>0</v>
      </c>
      <c r="J165" s="14">
        <f t="shared" si="12"/>
        <v>9</v>
      </c>
      <c r="K165" s="9" t="s">
        <v>37</v>
      </c>
      <c r="M165" s="36"/>
    </row>
    <row r="166" spans="1:13" x14ac:dyDescent="0.3">
      <c r="A166" s="9" t="s">
        <v>38</v>
      </c>
      <c r="B166" s="52">
        <v>0</v>
      </c>
      <c r="C166" s="45">
        <v>0</v>
      </c>
      <c r="D166" s="45">
        <v>0</v>
      </c>
      <c r="E166" s="45">
        <v>0</v>
      </c>
      <c r="F166" s="45">
        <v>10</v>
      </c>
      <c r="G166" s="45">
        <v>0</v>
      </c>
      <c r="H166" s="45">
        <v>0</v>
      </c>
      <c r="I166" s="45">
        <v>0</v>
      </c>
      <c r="J166" s="14">
        <f t="shared" si="12"/>
        <v>10</v>
      </c>
      <c r="K166" s="9" t="s">
        <v>38</v>
      </c>
      <c r="M166" s="36"/>
    </row>
    <row r="167" spans="1:13" x14ac:dyDescent="0.3">
      <c r="A167" s="9" t="s">
        <v>39</v>
      </c>
      <c r="B167" s="52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14">
        <f t="shared" si="12"/>
        <v>0</v>
      </c>
      <c r="K167" s="9" t="s">
        <v>39</v>
      </c>
      <c r="M167" s="36"/>
    </row>
    <row r="168" spans="1:13" x14ac:dyDescent="0.3">
      <c r="A168" s="15" t="s">
        <v>0</v>
      </c>
      <c r="B168" s="14">
        <f t="shared" ref="B168:F168" si="13">SUM(B151:B167)</f>
        <v>2</v>
      </c>
      <c r="C168" s="14">
        <f t="shared" si="13"/>
        <v>8</v>
      </c>
      <c r="D168" s="14">
        <f t="shared" si="13"/>
        <v>94</v>
      </c>
      <c r="E168" s="14">
        <f t="shared" si="13"/>
        <v>30</v>
      </c>
      <c r="F168" s="14">
        <f t="shared" si="13"/>
        <v>375</v>
      </c>
      <c r="G168" s="14">
        <f>SUM(G151:G167)</f>
        <v>0</v>
      </c>
      <c r="H168" s="14">
        <f t="shared" ref="H168:I168" si="14">SUM(H151:H167)</f>
        <v>2</v>
      </c>
      <c r="I168" s="14">
        <f t="shared" si="14"/>
        <v>24</v>
      </c>
      <c r="J168" s="14">
        <f t="shared" si="12"/>
        <v>535</v>
      </c>
      <c r="K168" s="15" t="s">
        <v>0</v>
      </c>
      <c r="M168" s="36"/>
    </row>
    <row r="169" spans="1:13" ht="20.399999999999999" x14ac:dyDescent="0.35">
      <c r="A169" s="9" t="s">
        <v>1</v>
      </c>
      <c r="B169" s="691"/>
      <c r="C169" s="50">
        <f>C168/J168</f>
        <v>1.4953271028037384E-2</v>
      </c>
      <c r="D169" s="50">
        <f>D168/J168</f>
        <v>0.17570093457943925</v>
      </c>
      <c r="E169" s="50">
        <f>E168/J168</f>
        <v>5.6074766355140186E-2</v>
      </c>
      <c r="F169" s="689">
        <f>F168/J168</f>
        <v>0.7009345794392523</v>
      </c>
      <c r="G169" s="690"/>
      <c r="H169" s="690"/>
      <c r="I169" s="50">
        <f>I168/J168</f>
        <v>4.4859813084112146E-2</v>
      </c>
      <c r="J169" s="50">
        <f>SUM(B169:I169)</f>
        <v>0.99252336448598133</v>
      </c>
      <c r="K169" s="9" t="s">
        <v>1</v>
      </c>
      <c r="M169" s="36"/>
    </row>
    <row r="170" spans="1:13" x14ac:dyDescent="0.3">
      <c r="A170" s="562" t="s">
        <v>71</v>
      </c>
      <c r="B170" s="946">
        <v>15</v>
      </c>
      <c r="C170" s="946">
        <v>14</v>
      </c>
      <c r="D170" s="946">
        <v>25</v>
      </c>
      <c r="E170" s="946">
        <v>14</v>
      </c>
      <c r="F170" s="946">
        <v>28</v>
      </c>
      <c r="G170" s="946">
        <v>0</v>
      </c>
      <c r="H170" s="946">
        <v>5</v>
      </c>
      <c r="I170" s="946">
        <v>8</v>
      </c>
      <c r="J170" s="946"/>
      <c r="K170" s="562" t="s">
        <v>71</v>
      </c>
      <c r="M170" s="40"/>
    </row>
    <row r="171" spans="1:13" ht="16.8" x14ac:dyDescent="0.3">
      <c r="A171" s="1035" t="s">
        <v>265</v>
      </c>
      <c r="B171" s="1036"/>
      <c r="C171" s="1036"/>
      <c r="D171" s="1036"/>
      <c r="E171" s="1036"/>
      <c r="F171" s="1036"/>
      <c r="G171" s="1036"/>
      <c r="H171" s="1036"/>
      <c r="I171" s="1036"/>
      <c r="J171" s="1037"/>
      <c r="K171" s="1035" t="s">
        <v>265</v>
      </c>
      <c r="M171" s="40"/>
    </row>
    <row r="172" spans="1:13" x14ac:dyDescent="0.3">
      <c r="A172" s="823"/>
      <c r="B172" s="824"/>
      <c r="C172" s="824"/>
      <c r="D172" s="824"/>
      <c r="E172" s="824"/>
      <c r="F172" s="824"/>
      <c r="G172" s="824"/>
      <c r="H172" s="824"/>
      <c r="I172" s="824"/>
      <c r="J172" s="825"/>
      <c r="K172" s="59"/>
      <c r="M172" s="40"/>
    </row>
    <row r="173" spans="1:13" ht="19.8" x14ac:dyDescent="0.35">
      <c r="A173" s="1149" t="s">
        <v>251</v>
      </c>
      <c r="B173" s="1150"/>
      <c r="C173" s="1150"/>
      <c r="D173" s="1150"/>
      <c r="E173" s="1150"/>
      <c r="F173" s="1150"/>
      <c r="G173" s="1150"/>
      <c r="H173" s="1150"/>
      <c r="I173" s="1150"/>
      <c r="J173" s="1150"/>
      <c r="K173" s="1151"/>
      <c r="M173" s="40"/>
    </row>
    <row r="174" spans="1:13" x14ac:dyDescent="0.3">
      <c r="A174" s="32"/>
      <c r="B174" s="94" t="s">
        <v>240</v>
      </c>
      <c r="C174" s="94" t="s">
        <v>8</v>
      </c>
      <c r="D174" s="94" t="s">
        <v>49</v>
      </c>
      <c r="E174" s="94" t="s">
        <v>9</v>
      </c>
      <c r="F174" s="94" t="s">
        <v>50</v>
      </c>
      <c r="G174" s="94" t="s">
        <v>217</v>
      </c>
      <c r="H174" s="94" t="s">
        <v>57</v>
      </c>
      <c r="I174" s="94" t="s">
        <v>56</v>
      </c>
      <c r="J174" s="664" t="s">
        <v>0</v>
      </c>
      <c r="K174" s="59"/>
      <c r="M174" s="40"/>
    </row>
    <row r="175" spans="1:13" x14ac:dyDescent="0.3">
      <c r="A175" s="9" t="s">
        <v>23</v>
      </c>
      <c r="B175" s="552">
        <v>0</v>
      </c>
      <c r="C175" s="552">
        <v>0</v>
      </c>
      <c r="D175" s="552">
        <v>2</v>
      </c>
      <c r="E175" s="552">
        <v>0</v>
      </c>
      <c r="F175" s="552">
        <v>4</v>
      </c>
      <c r="G175" s="552">
        <v>0</v>
      </c>
      <c r="H175" s="552">
        <v>0</v>
      </c>
      <c r="I175" s="552">
        <v>0</v>
      </c>
      <c r="J175" s="552">
        <f>SUM(B175:I175)</f>
        <v>6</v>
      </c>
      <c r="K175" s="9" t="s">
        <v>23</v>
      </c>
      <c r="M175" s="40"/>
    </row>
    <row r="176" spans="1:13" x14ac:dyDescent="0.3">
      <c r="A176" s="9" t="s">
        <v>24</v>
      </c>
      <c r="B176" s="552">
        <v>0</v>
      </c>
      <c r="C176" s="552">
        <v>0</v>
      </c>
      <c r="D176" s="552">
        <v>0</v>
      </c>
      <c r="E176" s="552">
        <v>0</v>
      </c>
      <c r="F176" s="552">
        <v>3</v>
      </c>
      <c r="G176" s="552">
        <v>0</v>
      </c>
      <c r="H176" s="552">
        <v>0</v>
      </c>
      <c r="I176" s="552">
        <v>0</v>
      </c>
      <c r="J176" s="552">
        <f t="shared" ref="J176:J191" si="15">SUM(B176:I176)</f>
        <v>3</v>
      </c>
      <c r="K176" s="9" t="s">
        <v>24</v>
      </c>
      <c r="M176" s="40"/>
    </row>
    <row r="177" spans="1:13" x14ac:dyDescent="0.3">
      <c r="A177" s="9" t="s">
        <v>25</v>
      </c>
      <c r="B177" s="552">
        <v>0</v>
      </c>
      <c r="C177" s="552">
        <v>0</v>
      </c>
      <c r="D177" s="552">
        <v>0</v>
      </c>
      <c r="E177" s="552">
        <v>0</v>
      </c>
      <c r="F177" s="552">
        <v>0</v>
      </c>
      <c r="G177" s="552">
        <v>0</v>
      </c>
      <c r="H177" s="552">
        <v>0</v>
      </c>
      <c r="I177" s="552">
        <v>0</v>
      </c>
      <c r="J177" s="552">
        <f t="shared" si="15"/>
        <v>0</v>
      </c>
      <c r="K177" s="9" t="s">
        <v>25</v>
      </c>
      <c r="M177" s="40"/>
    </row>
    <row r="178" spans="1:13" x14ac:dyDescent="0.3">
      <c r="A178" s="9" t="s">
        <v>26</v>
      </c>
      <c r="B178" s="552">
        <v>1</v>
      </c>
      <c r="C178" s="552">
        <v>0</v>
      </c>
      <c r="D178" s="552">
        <v>12</v>
      </c>
      <c r="E178" s="552">
        <v>2</v>
      </c>
      <c r="F178" s="552">
        <v>25</v>
      </c>
      <c r="G178" s="552">
        <v>1</v>
      </c>
      <c r="H178" s="552">
        <v>0</v>
      </c>
      <c r="I178" s="552">
        <v>4</v>
      </c>
      <c r="J178" s="552">
        <f t="shared" si="15"/>
        <v>45</v>
      </c>
      <c r="K178" s="9" t="s">
        <v>26</v>
      </c>
      <c r="M178" s="40"/>
    </row>
    <row r="179" spans="1:13" x14ac:dyDescent="0.3">
      <c r="A179" s="9" t="s">
        <v>27</v>
      </c>
      <c r="B179" s="552">
        <v>0</v>
      </c>
      <c r="C179" s="552">
        <v>0</v>
      </c>
      <c r="D179" s="552">
        <v>4</v>
      </c>
      <c r="E179" s="552">
        <v>0</v>
      </c>
      <c r="F179" s="552">
        <v>8</v>
      </c>
      <c r="G179" s="552">
        <v>0</v>
      </c>
      <c r="H179" s="552">
        <v>0</v>
      </c>
      <c r="I179" s="552">
        <v>0</v>
      </c>
      <c r="J179" s="552">
        <f t="shared" si="15"/>
        <v>12</v>
      </c>
      <c r="K179" s="9" t="s">
        <v>27</v>
      </c>
      <c r="M179" s="40"/>
    </row>
    <row r="180" spans="1:13" x14ac:dyDescent="0.3">
      <c r="A180" s="9" t="s">
        <v>28</v>
      </c>
      <c r="B180" s="552">
        <v>0</v>
      </c>
      <c r="C180" s="552">
        <v>1</v>
      </c>
      <c r="D180" s="552">
        <v>0</v>
      </c>
      <c r="E180" s="552">
        <v>0</v>
      </c>
      <c r="F180" s="552">
        <v>6</v>
      </c>
      <c r="G180" s="552">
        <v>2</v>
      </c>
      <c r="H180" s="552">
        <v>0</v>
      </c>
      <c r="I180" s="552">
        <v>1</v>
      </c>
      <c r="J180" s="552">
        <f t="shared" si="15"/>
        <v>10</v>
      </c>
      <c r="K180" s="9" t="s">
        <v>28</v>
      </c>
      <c r="M180" s="40"/>
    </row>
    <row r="181" spans="1:13" x14ac:dyDescent="0.3">
      <c r="A181" s="9" t="s">
        <v>29</v>
      </c>
      <c r="B181" s="552">
        <v>0</v>
      </c>
      <c r="C181" s="552">
        <v>0</v>
      </c>
      <c r="D181" s="552">
        <v>0</v>
      </c>
      <c r="E181" s="552">
        <v>0</v>
      </c>
      <c r="F181" s="552">
        <v>2</v>
      </c>
      <c r="G181" s="552">
        <v>0</v>
      </c>
      <c r="H181" s="552">
        <v>0</v>
      </c>
      <c r="I181" s="552">
        <v>0</v>
      </c>
      <c r="J181" s="552">
        <f t="shared" si="15"/>
        <v>2</v>
      </c>
      <c r="K181" s="9" t="s">
        <v>29</v>
      </c>
      <c r="M181" s="40"/>
    </row>
    <row r="182" spans="1:13" x14ac:dyDescent="0.3">
      <c r="A182" s="9" t="s">
        <v>30</v>
      </c>
      <c r="B182" s="552">
        <v>0</v>
      </c>
      <c r="C182" s="552">
        <v>1</v>
      </c>
      <c r="D182" s="552">
        <v>2</v>
      </c>
      <c r="E182" s="552">
        <v>0</v>
      </c>
      <c r="F182" s="552">
        <v>4</v>
      </c>
      <c r="G182" s="552">
        <v>4</v>
      </c>
      <c r="H182" s="552">
        <v>0</v>
      </c>
      <c r="I182" s="552">
        <v>0</v>
      </c>
      <c r="J182" s="552">
        <f t="shared" si="15"/>
        <v>11</v>
      </c>
      <c r="K182" s="9" t="s">
        <v>30</v>
      </c>
      <c r="M182" s="40"/>
    </row>
    <row r="183" spans="1:13" x14ac:dyDescent="0.3">
      <c r="A183" s="9" t="s">
        <v>31</v>
      </c>
      <c r="B183" s="552">
        <v>0</v>
      </c>
      <c r="C183" s="552">
        <v>0</v>
      </c>
      <c r="D183" s="552">
        <v>0</v>
      </c>
      <c r="E183" s="552">
        <v>0</v>
      </c>
      <c r="F183" s="552">
        <v>1</v>
      </c>
      <c r="G183" s="552">
        <v>0</v>
      </c>
      <c r="H183" s="552">
        <v>0</v>
      </c>
      <c r="I183" s="552">
        <v>0</v>
      </c>
      <c r="J183" s="552">
        <f t="shared" si="15"/>
        <v>1</v>
      </c>
      <c r="K183" s="9" t="s">
        <v>31</v>
      </c>
      <c r="M183" s="40"/>
    </row>
    <row r="184" spans="1:13" x14ac:dyDescent="0.3">
      <c r="A184" s="9" t="s">
        <v>32</v>
      </c>
      <c r="B184" s="552">
        <v>1</v>
      </c>
      <c r="C184" s="552">
        <v>1</v>
      </c>
      <c r="D184" s="552">
        <v>6</v>
      </c>
      <c r="E184" s="552">
        <v>0</v>
      </c>
      <c r="F184" s="552">
        <v>9</v>
      </c>
      <c r="G184" s="552">
        <v>3</v>
      </c>
      <c r="H184" s="552">
        <v>0</v>
      </c>
      <c r="I184" s="552">
        <v>0</v>
      </c>
      <c r="J184" s="552">
        <f t="shared" si="15"/>
        <v>20</v>
      </c>
      <c r="K184" s="9" t="s">
        <v>32</v>
      </c>
      <c r="M184" s="40"/>
    </row>
    <row r="185" spans="1:13" x14ac:dyDescent="0.3">
      <c r="A185" s="9" t="s">
        <v>33</v>
      </c>
      <c r="B185" s="552">
        <v>0</v>
      </c>
      <c r="C185" s="552">
        <v>0</v>
      </c>
      <c r="D185" s="552">
        <v>1</v>
      </c>
      <c r="E185" s="552">
        <v>1</v>
      </c>
      <c r="F185" s="552">
        <v>0</v>
      </c>
      <c r="G185" s="552">
        <v>0</v>
      </c>
      <c r="H185" s="552">
        <v>0</v>
      </c>
      <c r="I185" s="552">
        <v>0</v>
      </c>
      <c r="J185" s="552">
        <f t="shared" si="15"/>
        <v>2</v>
      </c>
      <c r="K185" s="9" t="s">
        <v>33</v>
      </c>
      <c r="M185" s="40"/>
    </row>
    <row r="186" spans="1:13" x14ac:dyDescent="0.3">
      <c r="A186" s="9" t="s">
        <v>34</v>
      </c>
      <c r="B186" s="552">
        <v>0</v>
      </c>
      <c r="C186" s="552">
        <v>0</v>
      </c>
      <c r="D186" s="552">
        <v>1</v>
      </c>
      <c r="E186" s="552">
        <v>0</v>
      </c>
      <c r="F186" s="552">
        <v>6</v>
      </c>
      <c r="G186" s="552">
        <v>0</v>
      </c>
      <c r="H186" s="552">
        <v>0</v>
      </c>
      <c r="I186" s="552">
        <v>1</v>
      </c>
      <c r="J186" s="552">
        <f t="shared" si="15"/>
        <v>8</v>
      </c>
      <c r="K186" s="9" t="s">
        <v>34</v>
      </c>
      <c r="M186" s="40"/>
    </row>
    <row r="187" spans="1:13" x14ac:dyDescent="0.3">
      <c r="A187" s="9" t="s">
        <v>35</v>
      </c>
      <c r="B187" s="552">
        <v>0</v>
      </c>
      <c r="C187" s="552">
        <v>0</v>
      </c>
      <c r="D187" s="552">
        <v>1</v>
      </c>
      <c r="E187" s="552">
        <v>0</v>
      </c>
      <c r="F187" s="552">
        <v>10</v>
      </c>
      <c r="G187" s="552">
        <v>1</v>
      </c>
      <c r="H187" s="552">
        <v>0</v>
      </c>
      <c r="I187" s="552">
        <v>0</v>
      </c>
      <c r="J187" s="552">
        <f t="shared" si="15"/>
        <v>12</v>
      </c>
      <c r="K187" s="9" t="s">
        <v>35</v>
      </c>
      <c r="M187" s="40"/>
    </row>
    <row r="188" spans="1:13" x14ac:dyDescent="0.3">
      <c r="A188" s="9" t="s">
        <v>36</v>
      </c>
      <c r="B188" s="552">
        <v>1</v>
      </c>
      <c r="C188" s="552">
        <v>1</v>
      </c>
      <c r="D188" s="552">
        <v>8</v>
      </c>
      <c r="E188" s="552">
        <v>1</v>
      </c>
      <c r="F188" s="552">
        <v>37</v>
      </c>
      <c r="G188" s="552">
        <v>5</v>
      </c>
      <c r="H188" s="552">
        <v>0</v>
      </c>
      <c r="I188" s="552">
        <v>0</v>
      </c>
      <c r="J188" s="552">
        <f t="shared" si="15"/>
        <v>53</v>
      </c>
      <c r="K188" s="9" t="s">
        <v>36</v>
      </c>
      <c r="M188" s="40"/>
    </row>
    <row r="189" spans="1:13" x14ac:dyDescent="0.3">
      <c r="A189" s="9" t="s">
        <v>37</v>
      </c>
      <c r="B189" s="552">
        <v>0</v>
      </c>
      <c r="C189" s="552">
        <v>2</v>
      </c>
      <c r="D189" s="552">
        <v>0</v>
      </c>
      <c r="E189" s="552">
        <v>0</v>
      </c>
      <c r="F189" s="552">
        <v>5</v>
      </c>
      <c r="G189" s="552">
        <v>7</v>
      </c>
      <c r="H189" s="552">
        <v>0</v>
      </c>
      <c r="I189" s="552">
        <v>0</v>
      </c>
      <c r="J189" s="552">
        <f t="shared" si="15"/>
        <v>14</v>
      </c>
      <c r="K189" s="9" t="s">
        <v>37</v>
      </c>
      <c r="M189" s="40"/>
    </row>
    <row r="190" spans="1:13" x14ac:dyDescent="0.3">
      <c r="A190" s="9" t="s">
        <v>38</v>
      </c>
      <c r="B190" s="552">
        <v>0</v>
      </c>
      <c r="C190" s="552">
        <v>0</v>
      </c>
      <c r="D190" s="552">
        <v>0</v>
      </c>
      <c r="E190" s="552">
        <v>0</v>
      </c>
      <c r="F190" s="552">
        <v>7</v>
      </c>
      <c r="G190" s="552">
        <v>0</v>
      </c>
      <c r="H190" s="552">
        <v>0</v>
      </c>
      <c r="I190" s="552">
        <v>0</v>
      </c>
      <c r="J190" s="552">
        <f t="shared" si="15"/>
        <v>7</v>
      </c>
      <c r="K190" s="9" t="s">
        <v>38</v>
      </c>
      <c r="M190" s="40"/>
    </row>
    <row r="191" spans="1:13" x14ac:dyDescent="0.3">
      <c r="A191" s="9" t="s">
        <v>39</v>
      </c>
      <c r="B191" s="552">
        <v>0</v>
      </c>
      <c r="C191" s="552">
        <v>0</v>
      </c>
      <c r="D191" s="552">
        <v>0</v>
      </c>
      <c r="E191" s="552">
        <v>0</v>
      </c>
      <c r="F191" s="552">
        <v>0</v>
      </c>
      <c r="G191" s="552">
        <v>0</v>
      </c>
      <c r="H191" s="552">
        <v>0</v>
      </c>
      <c r="I191" s="552">
        <v>0</v>
      </c>
      <c r="J191" s="552">
        <f t="shared" si="15"/>
        <v>0</v>
      </c>
      <c r="K191" s="9" t="s">
        <v>39</v>
      </c>
      <c r="M191" s="40"/>
    </row>
    <row r="192" spans="1:13" x14ac:dyDescent="0.3">
      <c r="A192" s="15" t="s">
        <v>0</v>
      </c>
      <c r="B192" s="708">
        <f>SUM(B175:B191)</f>
        <v>3</v>
      </c>
      <c r="C192" s="708">
        <f t="shared" ref="C192:J192" si="16">SUM(C175:C191)</f>
        <v>6</v>
      </c>
      <c r="D192" s="708">
        <f>SUM(D175:D191)</f>
        <v>37</v>
      </c>
      <c r="E192" s="708">
        <f t="shared" si="16"/>
        <v>4</v>
      </c>
      <c r="F192" s="708">
        <f t="shared" si="16"/>
        <v>127</v>
      </c>
      <c r="G192" s="708">
        <f t="shared" si="16"/>
        <v>23</v>
      </c>
      <c r="H192" s="708">
        <f t="shared" si="16"/>
        <v>0</v>
      </c>
      <c r="I192" s="708">
        <f t="shared" si="16"/>
        <v>6</v>
      </c>
      <c r="J192" s="708">
        <f t="shared" si="16"/>
        <v>206</v>
      </c>
      <c r="K192" s="15" t="s">
        <v>0</v>
      </c>
      <c r="M192" s="40"/>
    </row>
    <row r="193" spans="1:13" x14ac:dyDescent="0.3">
      <c r="A193" s="9" t="s">
        <v>1</v>
      </c>
      <c r="B193" s="560">
        <f>B192/J192</f>
        <v>1.4563106796116505E-2</v>
      </c>
      <c r="C193" s="560">
        <f>C192/J192</f>
        <v>2.9126213592233011E-2</v>
      </c>
      <c r="D193" s="560">
        <f>(D192/J192)</f>
        <v>0.1796116504854369</v>
      </c>
      <c r="E193" s="560">
        <f>E192/J192</f>
        <v>1.9417475728155338E-2</v>
      </c>
      <c r="F193" s="560">
        <f>F192/J192</f>
        <v>0.61650485436893199</v>
      </c>
      <c r="G193" s="560">
        <f>G192/J192</f>
        <v>0.11165048543689321</v>
      </c>
      <c r="H193" s="560"/>
      <c r="I193" s="560">
        <f>I192/J192</f>
        <v>2.9126213592233011E-2</v>
      </c>
      <c r="J193" s="560">
        <f>SUM(B193:I193)</f>
        <v>1</v>
      </c>
      <c r="K193" s="9" t="s">
        <v>1</v>
      </c>
      <c r="M193" s="40"/>
    </row>
    <row r="194" spans="1:13" x14ac:dyDescent="0.3">
      <c r="A194" s="548" t="s">
        <v>71</v>
      </c>
      <c r="B194" s="552">
        <v>3</v>
      </c>
      <c r="C194" s="552">
        <v>6</v>
      </c>
      <c r="D194" s="552">
        <v>16</v>
      </c>
      <c r="E194" s="552">
        <v>3</v>
      </c>
      <c r="F194" s="552">
        <v>31</v>
      </c>
      <c r="G194" s="552">
        <v>9</v>
      </c>
      <c r="H194" s="552"/>
      <c r="I194" s="552">
        <v>5</v>
      </c>
      <c r="J194" s="552"/>
      <c r="K194" s="548" t="s">
        <v>71</v>
      </c>
      <c r="M194" s="40"/>
    </row>
    <row r="195" spans="1:13" ht="16.8" x14ac:dyDescent="0.3">
      <c r="A195" s="548" t="s">
        <v>252</v>
      </c>
      <c r="B195" s="552"/>
      <c r="C195" s="552"/>
      <c r="D195" s="552"/>
      <c r="E195" s="552"/>
      <c r="F195" s="552"/>
      <c r="G195" s="552"/>
      <c r="H195" s="552"/>
      <c r="I195" s="552"/>
      <c r="J195" s="552"/>
      <c r="K195" s="548" t="s">
        <v>252</v>
      </c>
      <c r="M195" s="40"/>
    </row>
    <row r="196" spans="1:13" x14ac:dyDescent="0.3">
      <c r="A196" s="548"/>
      <c r="B196" s="552"/>
      <c r="C196" s="552"/>
      <c r="D196" s="552"/>
      <c r="E196" s="552"/>
      <c r="F196" s="552"/>
      <c r="G196" s="552"/>
      <c r="H196" s="552"/>
      <c r="I196" s="552"/>
      <c r="J196" s="552"/>
      <c r="K196" s="59"/>
      <c r="M196" s="40"/>
    </row>
    <row r="197" spans="1:13" ht="18" x14ac:dyDescent="0.3">
      <c r="A197" s="1152" t="s">
        <v>197</v>
      </c>
      <c r="B197" s="1153"/>
      <c r="C197" s="1153"/>
      <c r="D197" s="1153"/>
      <c r="E197" s="1153"/>
      <c r="F197" s="1153"/>
      <c r="G197" s="1153"/>
      <c r="H197" s="1153"/>
      <c r="I197" s="1153"/>
      <c r="J197" s="1153"/>
      <c r="K197" s="1154"/>
    </row>
    <row r="198" spans="1:13" x14ac:dyDescent="0.3">
      <c r="A198" s="710"/>
      <c r="B198" s="1158" t="s">
        <v>131</v>
      </c>
      <c r="C198" s="1158"/>
      <c r="D198" s="1158"/>
      <c r="E198" s="1158"/>
      <c r="F198" s="1155" t="s">
        <v>132</v>
      </c>
      <c r="G198" s="1156"/>
      <c r="H198" s="1156"/>
      <c r="I198" s="1157"/>
      <c r="J198" s="1238"/>
      <c r="K198" s="1237"/>
    </row>
    <row r="199" spans="1:13" ht="35.1" customHeight="1" x14ac:dyDescent="0.3">
      <c r="A199" s="62"/>
      <c r="B199" s="709" t="s">
        <v>220</v>
      </c>
      <c r="C199" s="709" t="s">
        <v>218</v>
      </c>
      <c r="D199" s="709" t="s">
        <v>219</v>
      </c>
      <c r="E199" s="445" t="s">
        <v>147</v>
      </c>
      <c r="F199" s="711" t="s">
        <v>220</v>
      </c>
      <c r="G199" s="709" t="s">
        <v>218</v>
      </c>
      <c r="H199" s="709" t="s">
        <v>221</v>
      </c>
      <c r="I199" s="442" t="s">
        <v>147</v>
      </c>
      <c r="J199" s="1236"/>
      <c r="K199" s="1237"/>
    </row>
    <row r="200" spans="1:13" x14ac:dyDescent="0.3">
      <c r="A200" s="63" t="s">
        <v>23</v>
      </c>
      <c r="B200" s="64">
        <v>3</v>
      </c>
      <c r="C200" s="65">
        <v>0</v>
      </c>
      <c r="D200" s="64">
        <v>1</v>
      </c>
      <c r="E200" s="533">
        <v>4</v>
      </c>
      <c r="F200" s="712">
        <v>0</v>
      </c>
      <c r="G200" s="10">
        <v>0</v>
      </c>
      <c r="H200" s="11">
        <v>0</v>
      </c>
      <c r="I200" s="13">
        <v>1</v>
      </c>
      <c r="J200" s="1232" t="s">
        <v>23</v>
      </c>
      <c r="K200" s="1233"/>
    </row>
    <row r="201" spans="1:13" x14ac:dyDescent="0.3">
      <c r="A201" s="63" t="s">
        <v>24</v>
      </c>
      <c r="B201" s="64">
        <v>0</v>
      </c>
      <c r="C201" s="65">
        <v>0</v>
      </c>
      <c r="D201" s="64">
        <v>0</v>
      </c>
      <c r="E201" s="77">
        <v>0</v>
      </c>
      <c r="F201" s="712">
        <v>0</v>
      </c>
      <c r="G201" s="10">
        <v>0</v>
      </c>
      <c r="H201" s="11">
        <v>0</v>
      </c>
      <c r="I201" s="13">
        <v>0</v>
      </c>
      <c r="J201" s="1232" t="s">
        <v>24</v>
      </c>
      <c r="K201" s="1233"/>
    </row>
    <row r="202" spans="1:13" x14ac:dyDescent="0.3">
      <c r="A202" s="63" t="s">
        <v>25</v>
      </c>
      <c r="B202" s="64">
        <v>0</v>
      </c>
      <c r="C202" s="65">
        <v>0</v>
      </c>
      <c r="D202" s="64">
        <v>0</v>
      </c>
      <c r="E202" s="77">
        <v>0</v>
      </c>
      <c r="F202" s="712">
        <v>1</v>
      </c>
      <c r="G202" s="10">
        <v>1</v>
      </c>
      <c r="H202" s="11">
        <v>0</v>
      </c>
      <c r="I202" s="13">
        <v>0</v>
      </c>
      <c r="J202" s="1232" t="s">
        <v>25</v>
      </c>
      <c r="K202" s="1233"/>
    </row>
    <row r="203" spans="1:13" x14ac:dyDescent="0.3">
      <c r="A203" s="63" t="s">
        <v>26</v>
      </c>
      <c r="B203" s="64">
        <v>2</v>
      </c>
      <c r="C203" s="65">
        <v>0</v>
      </c>
      <c r="D203" s="64">
        <v>2</v>
      </c>
      <c r="E203" s="533">
        <v>3</v>
      </c>
      <c r="F203" s="712">
        <v>3</v>
      </c>
      <c r="G203" s="10">
        <v>3</v>
      </c>
      <c r="H203" s="11">
        <v>3</v>
      </c>
      <c r="I203" s="13">
        <v>3</v>
      </c>
      <c r="J203" s="1232" t="s">
        <v>26</v>
      </c>
      <c r="K203" s="1233"/>
    </row>
    <row r="204" spans="1:13" x14ac:dyDescent="0.3">
      <c r="A204" s="63" t="s">
        <v>27</v>
      </c>
      <c r="B204" s="64">
        <v>1</v>
      </c>
      <c r="C204" s="65">
        <v>0</v>
      </c>
      <c r="D204" s="64">
        <v>0</v>
      </c>
      <c r="E204" s="533">
        <v>2</v>
      </c>
      <c r="F204" s="712">
        <v>1</v>
      </c>
      <c r="G204" s="10">
        <v>1</v>
      </c>
      <c r="H204" s="11">
        <v>0</v>
      </c>
      <c r="I204" s="13">
        <v>2</v>
      </c>
      <c r="J204" s="1232" t="s">
        <v>27</v>
      </c>
      <c r="K204" s="1233"/>
    </row>
    <row r="205" spans="1:13" x14ac:dyDescent="0.3">
      <c r="A205" s="63" t="s">
        <v>28</v>
      </c>
      <c r="B205" s="64">
        <v>1</v>
      </c>
      <c r="C205" s="65">
        <v>1</v>
      </c>
      <c r="D205" s="64">
        <v>0</v>
      </c>
      <c r="E205" s="533">
        <v>0</v>
      </c>
      <c r="F205" s="712">
        <v>0</v>
      </c>
      <c r="G205" s="10">
        <v>0</v>
      </c>
      <c r="H205" s="11">
        <v>0</v>
      </c>
      <c r="I205" s="13">
        <v>0</v>
      </c>
      <c r="J205" s="1232" t="s">
        <v>28</v>
      </c>
      <c r="K205" s="1233"/>
    </row>
    <row r="206" spans="1:13" x14ac:dyDescent="0.3">
      <c r="A206" s="63" t="s">
        <v>29</v>
      </c>
      <c r="B206" s="64">
        <v>0</v>
      </c>
      <c r="C206" s="65">
        <v>0</v>
      </c>
      <c r="D206" s="64">
        <v>0</v>
      </c>
      <c r="E206" s="533">
        <v>0</v>
      </c>
      <c r="F206" s="712">
        <v>0</v>
      </c>
      <c r="G206" s="10">
        <v>0</v>
      </c>
      <c r="H206" s="11">
        <v>0</v>
      </c>
      <c r="I206" s="13">
        <v>1</v>
      </c>
      <c r="J206" s="1232" t="s">
        <v>29</v>
      </c>
      <c r="K206" s="1233"/>
    </row>
    <row r="207" spans="1:13" x14ac:dyDescent="0.3">
      <c r="A207" s="63" t="s">
        <v>30</v>
      </c>
      <c r="B207" s="64">
        <v>0</v>
      </c>
      <c r="C207" s="65">
        <v>0</v>
      </c>
      <c r="D207" s="64">
        <v>1</v>
      </c>
      <c r="E207" s="533">
        <v>1</v>
      </c>
      <c r="F207" s="712">
        <v>1</v>
      </c>
      <c r="G207" s="10">
        <v>1</v>
      </c>
      <c r="H207" s="11">
        <v>0</v>
      </c>
      <c r="I207" s="13">
        <v>1</v>
      </c>
      <c r="J207" s="1232" t="s">
        <v>30</v>
      </c>
      <c r="K207" s="1233"/>
    </row>
    <row r="208" spans="1:13" x14ac:dyDescent="0.3">
      <c r="A208" s="63" t="s">
        <v>31</v>
      </c>
      <c r="B208" s="64">
        <v>0</v>
      </c>
      <c r="C208" s="65">
        <v>0</v>
      </c>
      <c r="D208" s="64">
        <v>0</v>
      </c>
      <c r="E208" s="533">
        <v>0</v>
      </c>
      <c r="F208" s="712">
        <v>0</v>
      </c>
      <c r="G208" s="10">
        <v>0</v>
      </c>
      <c r="H208" s="11">
        <v>0</v>
      </c>
      <c r="I208" s="13">
        <v>0</v>
      </c>
      <c r="J208" s="1232" t="s">
        <v>31</v>
      </c>
      <c r="K208" s="1233"/>
    </row>
    <row r="209" spans="1:11" x14ac:dyDescent="0.3">
      <c r="A209" s="63" t="s">
        <v>32</v>
      </c>
      <c r="B209" s="64">
        <v>0</v>
      </c>
      <c r="C209" s="65">
        <v>0</v>
      </c>
      <c r="D209" s="64">
        <v>0</v>
      </c>
      <c r="E209" s="533">
        <v>1</v>
      </c>
      <c r="F209" s="712">
        <v>1</v>
      </c>
      <c r="G209" s="10">
        <v>1</v>
      </c>
      <c r="H209" s="11">
        <v>1</v>
      </c>
      <c r="I209" s="13">
        <v>2</v>
      </c>
      <c r="J209" s="1232" t="s">
        <v>32</v>
      </c>
      <c r="K209" s="1233"/>
    </row>
    <row r="210" spans="1:11" x14ac:dyDescent="0.3">
      <c r="A210" s="63" t="s">
        <v>33</v>
      </c>
      <c r="B210" s="64">
        <v>1</v>
      </c>
      <c r="C210" s="65">
        <v>0</v>
      </c>
      <c r="D210" s="64">
        <v>0</v>
      </c>
      <c r="E210" s="533">
        <v>1</v>
      </c>
      <c r="F210" s="712">
        <v>0</v>
      </c>
      <c r="G210" s="10">
        <v>0</v>
      </c>
      <c r="H210" s="11">
        <v>0</v>
      </c>
      <c r="I210" s="13">
        <v>0</v>
      </c>
      <c r="J210" s="1232" t="s">
        <v>33</v>
      </c>
      <c r="K210" s="1233"/>
    </row>
    <row r="211" spans="1:11" x14ac:dyDescent="0.3">
      <c r="A211" s="63" t="s">
        <v>34</v>
      </c>
      <c r="B211" s="64">
        <v>1</v>
      </c>
      <c r="C211" s="65">
        <v>0</v>
      </c>
      <c r="D211" s="64">
        <v>0</v>
      </c>
      <c r="E211" s="533">
        <v>2</v>
      </c>
      <c r="F211" s="712">
        <v>1</v>
      </c>
      <c r="G211" s="10">
        <v>1</v>
      </c>
      <c r="H211" s="11">
        <v>0</v>
      </c>
      <c r="I211" s="13">
        <v>3</v>
      </c>
      <c r="J211" s="1232" t="s">
        <v>34</v>
      </c>
      <c r="K211" s="1233"/>
    </row>
    <row r="212" spans="1:11" x14ac:dyDescent="0.3">
      <c r="A212" s="63" t="s">
        <v>35</v>
      </c>
      <c r="B212" s="64">
        <v>0</v>
      </c>
      <c r="C212" s="65">
        <v>0</v>
      </c>
      <c r="D212" s="64">
        <v>0</v>
      </c>
      <c r="E212" s="533">
        <v>1</v>
      </c>
      <c r="F212" s="712">
        <v>1</v>
      </c>
      <c r="G212" s="10">
        <v>1</v>
      </c>
      <c r="H212" s="11">
        <v>1</v>
      </c>
      <c r="I212" s="13">
        <v>2</v>
      </c>
      <c r="J212" s="1232" t="s">
        <v>35</v>
      </c>
      <c r="K212" s="1233"/>
    </row>
    <row r="213" spans="1:11" x14ac:dyDescent="0.3">
      <c r="A213" s="63" t="s">
        <v>36</v>
      </c>
      <c r="B213" s="64">
        <v>3</v>
      </c>
      <c r="C213" s="65">
        <v>0</v>
      </c>
      <c r="D213" s="64">
        <v>0</v>
      </c>
      <c r="E213" s="533">
        <v>3</v>
      </c>
      <c r="F213" s="712">
        <v>5</v>
      </c>
      <c r="G213" s="10">
        <v>5</v>
      </c>
      <c r="H213" s="11">
        <v>3</v>
      </c>
      <c r="I213" s="13">
        <v>2</v>
      </c>
      <c r="J213" s="1232" t="s">
        <v>36</v>
      </c>
      <c r="K213" s="1233"/>
    </row>
    <row r="214" spans="1:11" x14ac:dyDescent="0.3">
      <c r="A214" s="63" t="s">
        <v>37</v>
      </c>
      <c r="B214" s="64">
        <v>0</v>
      </c>
      <c r="C214" s="65">
        <v>0</v>
      </c>
      <c r="D214" s="64">
        <v>0</v>
      </c>
      <c r="E214" s="533">
        <v>1</v>
      </c>
      <c r="F214" s="712">
        <v>0</v>
      </c>
      <c r="G214" s="10">
        <v>0</v>
      </c>
      <c r="H214" s="11">
        <v>0</v>
      </c>
      <c r="I214" s="13">
        <v>2</v>
      </c>
      <c r="J214" s="1232" t="s">
        <v>37</v>
      </c>
      <c r="K214" s="1233"/>
    </row>
    <row r="215" spans="1:11" x14ac:dyDescent="0.3">
      <c r="A215" s="63" t="s">
        <v>38</v>
      </c>
      <c r="B215" s="64">
        <v>1</v>
      </c>
      <c r="C215" s="65">
        <v>0</v>
      </c>
      <c r="D215" s="64">
        <v>0</v>
      </c>
      <c r="E215" s="533">
        <v>1</v>
      </c>
      <c r="F215" s="712">
        <v>0</v>
      </c>
      <c r="G215" s="10">
        <v>0</v>
      </c>
      <c r="H215" s="11">
        <v>1</v>
      </c>
      <c r="I215" s="13">
        <v>1</v>
      </c>
      <c r="J215" s="1232" t="s">
        <v>38</v>
      </c>
      <c r="K215" s="1233"/>
    </row>
    <row r="216" spans="1:11" x14ac:dyDescent="0.3">
      <c r="A216" s="63" t="s">
        <v>39</v>
      </c>
      <c r="B216" s="64">
        <v>0</v>
      </c>
      <c r="C216" s="65">
        <v>0</v>
      </c>
      <c r="D216" s="64">
        <v>0</v>
      </c>
      <c r="E216" s="533">
        <v>0</v>
      </c>
      <c r="F216" s="712">
        <v>0</v>
      </c>
      <c r="G216" s="10">
        <v>0</v>
      </c>
      <c r="H216" s="11">
        <v>0</v>
      </c>
      <c r="I216" s="13">
        <v>0</v>
      </c>
      <c r="J216" s="1232" t="s">
        <v>39</v>
      </c>
      <c r="K216" s="1233"/>
    </row>
    <row r="217" spans="1:11" x14ac:dyDescent="0.3">
      <c r="A217" s="67" t="s">
        <v>0</v>
      </c>
      <c r="B217" s="68">
        <f>SUM(B200:B216)</f>
        <v>13</v>
      </c>
      <c r="C217" s="68">
        <f>SUM(C200:C216)</f>
        <v>1</v>
      </c>
      <c r="D217" s="64">
        <f>SUM(D200:D216)</f>
        <v>4</v>
      </c>
      <c r="E217" s="533">
        <f>SUM(E200:E216)</f>
        <v>20</v>
      </c>
      <c r="F217" s="713">
        <f>SUM(F200:F216)</f>
        <v>14</v>
      </c>
      <c r="G217" s="715">
        <f t="shared" ref="G217:I217" si="17">SUM(G200:G216)</f>
        <v>14</v>
      </c>
      <c r="H217" s="715">
        <f t="shared" si="17"/>
        <v>9</v>
      </c>
      <c r="I217" s="714">
        <f t="shared" si="17"/>
        <v>20</v>
      </c>
      <c r="J217" s="1234" t="s">
        <v>0</v>
      </c>
      <c r="K217" s="1235"/>
    </row>
    <row r="218" spans="1:11" x14ac:dyDescent="0.3">
      <c r="A218" s="70"/>
      <c r="B218" s="60"/>
      <c r="C218" s="60"/>
      <c r="D218" s="60"/>
      <c r="E218" s="337"/>
      <c r="F218" s="478"/>
    </row>
    <row r="219" spans="1:11" ht="18" x14ac:dyDescent="0.35">
      <c r="A219" s="1147" t="s">
        <v>204</v>
      </c>
      <c r="B219" s="1148"/>
      <c r="C219" s="1148"/>
      <c r="D219" s="1148"/>
      <c r="E219" s="828"/>
      <c r="F219" s="20"/>
      <c r="G219" s="74"/>
    </row>
    <row r="220" spans="1:11" x14ac:dyDescent="0.3">
      <c r="A220" s="829"/>
      <c r="B220" s="952" t="s">
        <v>131</v>
      </c>
      <c r="C220" s="953" t="s">
        <v>132</v>
      </c>
      <c r="D220" s="954" t="s">
        <v>0</v>
      </c>
      <c r="E220" s="60"/>
      <c r="F220" s="826"/>
    </row>
    <row r="221" spans="1:11" x14ac:dyDescent="0.3">
      <c r="A221" s="63" t="s">
        <v>23</v>
      </c>
      <c r="B221" s="536">
        <v>17</v>
      </c>
      <c r="C221" s="717">
        <v>6</v>
      </c>
      <c r="D221" s="536">
        <f>SUM(B221:C221)</f>
        <v>23</v>
      </c>
      <c r="E221" s="60"/>
      <c r="F221" s="567"/>
    </row>
    <row r="222" spans="1:11" x14ac:dyDescent="0.3">
      <c r="A222" s="63" t="s">
        <v>24</v>
      </c>
      <c r="B222" s="536">
        <v>0</v>
      </c>
      <c r="C222" s="717">
        <v>0</v>
      </c>
      <c r="D222" s="536">
        <f t="shared" ref="D222:D240" si="18">SUM(B222:C222)</f>
        <v>0</v>
      </c>
      <c r="E222" s="60"/>
      <c r="F222" s="567"/>
    </row>
    <row r="223" spans="1:11" x14ac:dyDescent="0.3">
      <c r="A223" s="63" t="s">
        <v>25</v>
      </c>
      <c r="B223" s="536">
        <v>0</v>
      </c>
      <c r="C223" s="717">
        <v>0</v>
      </c>
      <c r="D223" s="536">
        <f t="shared" si="18"/>
        <v>0</v>
      </c>
      <c r="E223" s="60"/>
      <c r="F223" s="567"/>
    </row>
    <row r="224" spans="1:11" x14ac:dyDescent="0.3">
      <c r="A224" s="63" t="s">
        <v>26</v>
      </c>
      <c r="B224" s="536">
        <v>8</v>
      </c>
      <c r="C224" s="717">
        <v>11</v>
      </c>
      <c r="D224" s="536">
        <f t="shared" si="18"/>
        <v>19</v>
      </c>
      <c r="E224" s="60"/>
      <c r="F224" s="567"/>
    </row>
    <row r="225" spans="1:7" x14ac:dyDescent="0.3">
      <c r="A225" s="63" t="s">
        <v>27</v>
      </c>
      <c r="B225" s="536">
        <v>5</v>
      </c>
      <c r="C225" s="717">
        <v>1</v>
      </c>
      <c r="D225" s="536">
        <f t="shared" si="18"/>
        <v>6</v>
      </c>
      <c r="E225" s="60"/>
      <c r="F225" s="567"/>
    </row>
    <row r="226" spans="1:7" x14ac:dyDescent="0.3">
      <c r="A226" s="63" t="s">
        <v>28</v>
      </c>
      <c r="B226" s="536">
        <v>0</v>
      </c>
      <c r="C226" s="717">
        <v>0</v>
      </c>
      <c r="D226" s="536">
        <f t="shared" si="18"/>
        <v>0</v>
      </c>
      <c r="E226" s="60"/>
      <c r="F226" s="567"/>
    </row>
    <row r="227" spans="1:7" x14ac:dyDescent="0.3">
      <c r="A227" s="63" t="s">
        <v>29</v>
      </c>
      <c r="B227" s="536">
        <v>0</v>
      </c>
      <c r="C227" s="717">
        <v>0</v>
      </c>
      <c r="D227" s="536">
        <f t="shared" si="18"/>
        <v>0</v>
      </c>
      <c r="E227" s="60"/>
      <c r="F227" s="567"/>
    </row>
    <row r="228" spans="1:7" x14ac:dyDescent="0.3">
      <c r="A228" s="63" t="s">
        <v>30</v>
      </c>
      <c r="B228" s="536">
        <v>0</v>
      </c>
      <c r="C228" s="717">
        <v>0</v>
      </c>
      <c r="D228" s="536">
        <f t="shared" si="18"/>
        <v>0</v>
      </c>
      <c r="E228" s="60"/>
      <c r="F228" s="567"/>
    </row>
    <row r="229" spans="1:7" x14ac:dyDescent="0.3">
      <c r="A229" s="63" t="s">
        <v>31</v>
      </c>
      <c r="B229" s="536">
        <v>0</v>
      </c>
      <c r="C229" s="717">
        <v>1</v>
      </c>
      <c r="D229" s="536">
        <f t="shared" si="18"/>
        <v>1</v>
      </c>
      <c r="E229" s="60"/>
      <c r="F229" s="567"/>
    </row>
    <row r="230" spans="1:7" x14ac:dyDescent="0.3">
      <c r="A230" s="63" t="s">
        <v>32</v>
      </c>
      <c r="B230" s="536">
        <v>2</v>
      </c>
      <c r="C230" s="717">
        <v>19</v>
      </c>
      <c r="D230" s="536">
        <f t="shared" si="18"/>
        <v>21</v>
      </c>
      <c r="E230" s="60"/>
      <c r="F230" s="567"/>
    </row>
    <row r="231" spans="1:7" x14ac:dyDescent="0.3">
      <c r="A231" s="63" t="s">
        <v>33</v>
      </c>
      <c r="B231" s="536">
        <v>0</v>
      </c>
      <c r="C231" s="717">
        <v>0</v>
      </c>
      <c r="D231" s="536">
        <f t="shared" si="18"/>
        <v>0</v>
      </c>
      <c r="E231" s="60"/>
      <c r="F231" s="567"/>
    </row>
    <row r="232" spans="1:7" x14ac:dyDescent="0.3">
      <c r="A232" s="63" t="s">
        <v>34</v>
      </c>
      <c r="B232" s="536">
        <v>3</v>
      </c>
      <c r="C232" s="717">
        <v>7</v>
      </c>
      <c r="D232" s="536">
        <f t="shared" si="18"/>
        <v>10</v>
      </c>
      <c r="E232" s="60"/>
      <c r="F232" s="567"/>
    </row>
    <row r="233" spans="1:7" x14ac:dyDescent="0.3">
      <c r="A233" s="63" t="s">
        <v>35</v>
      </c>
      <c r="B233" s="536">
        <v>6</v>
      </c>
      <c r="C233" s="717">
        <v>1</v>
      </c>
      <c r="D233" s="536">
        <f t="shared" si="18"/>
        <v>7</v>
      </c>
      <c r="E233" s="60"/>
      <c r="F233" s="567"/>
    </row>
    <row r="234" spans="1:7" x14ac:dyDescent="0.3">
      <c r="A234" s="63" t="s">
        <v>36</v>
      </c>
      <c r="B234" s="536">
        <v>0</v>
      </c>
      <c r="C234" s="717">
        <v>31</v>
      </c>
      <c r="D234" s="536">
        <f t="shared" si="18"/>
        <v>31</v>
      </c>
      <c r="E234" s="60"/>
      <c r="F234" s="567"/>
    </row>
    <row r="235" spans="1:7" x14ac:dyDescent="0.3">
      <c r="A235" s="63" t="s">
        <v>37</v>
      </c>
      <c r="B235" s="536">
        <v>1</v>
      </c>
      <c r="C235" s="717">
        <v>4</v>
      </c>
      <c r="D235" s="536">
        <f t="shared" si="18"/>
        <v>5</v>
      </c>
      <c r="E235" s="60"/>
      <c r="F235" s="567"/>
    </row>
    <row r="236" spans="1:7" x14ac:dyDescent="0.3">
      <c r="A236" s="63" t="s">
        <v>38</v>
      </c>
      <c r="B236" s="536">
        <v>0</v>
      </c>
      <c r="C236" s="717">
        <v>8</v>
      </c>
      <c r="D236" s="536">
        <f t="shared" si="18"/>
        <v>8</v>
      </c>
      <c r="E236" s="60"/>
      <c r="F236" s="567"/>
    </row>
    <row r="237" spans="1:7" x14ac:dyDescent="0.3">
      <c r="A237" s="63" t="s">
        <v>39</v>
      </c>
      <c r="B237" s="536">
        <v>0</v>
      </c>
      <c r="C237" s="717">
        <v>0</v>
      </c>
      <c r="D237" s="536">
        <f t="shared" si="18"/>
        <v>0</v>
      </c>
      <c r="E237" s="60"/>
      <c r="F237" s="567"/>
    </row>
    <row r="238" spans="1:7" x14ac:dyDescent="0.3">
      <c r="A238" s="67" t="s">
        <v>0</v>
      </c>
      <c r="B238" s="531">
        <f>SUM(B221:B237)</f>
        <v>42</v>
      </c>
      <c r="C238" s="718">
        <f>SUM(C221:C237)</f>
        <v>89</v>
      </c>
      <c r="D238" s="531">
        <f t="shared" si="18"/>
        <v>131</v>
      </c>
      <c r="E238" s="60"/>
      <c r="F238" s="567"/>
    </row>
    <row r="239" spans="1:7" x14ac:dyDescent="0.3">
      <c r="A239" s="955" t="s">
        <v>1</v>
      </c>
      <c r="B239" s="956">
        <f>B238/D238</f>
        <v>0.32061068702290074</v>
      </c>
      <c r="C239" s="957">
        <f>C238/D238</f>
        <v>0.67938931297709926</v>
      </c>
      <c r="D239" s="958">
        <f t="shared" si="18"/>
        <v>1</v>
      </c>
      <c r="E239" s="60"/>
      <c r="F239" s="567"/>
      <c r="G239" s="658"/>
    </row>
    <row r="240" spans="1:7" x14ac:dyDescent="0.3">
      <c r="A240" s="562" t="s">
        <v>71</v>
      </c>
      <c r="B240" s="716">
        <v>10</v>
      </c>
      <c r="C240" s="692">
        <v>15</v>
      </c>
      <c r="D240" s="536">
        <f t="shared" si="18"/>
        <v>25</v>
      </c>
      <c r="E240" s="60"/>
      <c r="F240" s="60"/>
      <c r="G240" s="658"/>
    </row>
    <row r="241" spans="1:7" ht="17.399999999999999" x14ac:dyDescent="0.3">
      <c r="A241" s="66" t="s">
        <v>259</v>
      </c>
      <c r="D241" s="574"/>
      <c r="E241" s="60"/>
      <c r="F241" s="60"/>
      <c r="G241" s="658"/>
    </row>
    <row r="242" spans="1:7" x14ac:dyDescent="0.3">
      <c r="E242" s="827"/>
      <c r="F242" s="827"/>
    </row>
  </sheetData>
  <mergeCells count="43">
    <mergeCell ref="A197:K197"/>
    <mergeCell ref="J199:K199"/>
    <mergeCell ref="J198:K198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A123:G123"/>
    <mergeCell ref="B100:D100"/>
    <mergeCell ref="E100:G100"/>
    <mergeCell ref="A99:G99"/>
    <mergeCell ref="B124:D124"/>
    <mergeCell ref="E124:G124"/>
    <mergeCell ref="A148:K148"/>
    <mergeCell ref="A219:D219"/>
    <mergeCell ref="F198:I198"/>
    <mergeCell ref="B198:E198"/>
    <mergeCell ref="A149:K149"/>
    <mergeCell ref="A173:K173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A52:K52"/>
    <mergeCell ref="A53:K53"/>
    <mergeCell ref="A76:K76"/>
    <mergeCell ref="B3:C3"/>
    <mergeCell ref="D3:E3"/>
    <mergeCell ref="A28:I28"/>
    <mergeCell ref="F29:I29"/>
    <mergeCell ref="B29:E29"/>
    <mergeCell ref="A1:E1"/>
    <mergeCell ref="B2:E2"/>
  </mergeCells>
  <phoneticPr fontId="1" type="noConversion"/>
  <printOptions horizontalCentered="1" gridLines="1"/>
  <pageMargins left="0.75" right="0.75" top="1.25" bottom="0.75" header="0.55000000000000004" footer="0.55000000000000004"/>
  <pageSetup scale="53" orientation="landscape" r:id="rId1"/>
  <headerFooter>
    <oddHeader>&amp;C&amp;"Microsoft Sans Serif,Bold"&amp;14&amp;K09-044SREB Council on Collegiate Education for Nursing
2012 Annual Survey Results
&amp;16Doctoral Programs</oddHeader>
    <oddFooter>&amp;C&amp;"Microsoft Sans Serif,Bold"&amp;12&amp;K09-045Page &amp;P</oddFooter>
  </headerFooter>
  <rowBreaks count="4" manualBreakCount="4">
    <brk id="51" max="16383" man="1"/>
    <brk id="98" max="10" man="1"/>
    <brk id="147" max="10" man="1"/>
    <brk id="196" max="16383" man="1"/>
  </rowBreaks>
  <ignoredErrors>
    <ignoredError sqref="H32:H34 H35:H47 G128" formulaRange="1"/>
    <ignoredError sqref="D1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U116"/>
  <sheetViews>
    <sheetView view="pageLayout" topLeftCell="A121" zoomScale="90" zoomScaleNormal="140" zoomScalePageLayoutView="90" workbookViewId="0">
      <selection activeCell="B168" sqref="B168"/>
    </sheetView>
  </sheetViews>
  <sheetFormatPr defaultColWidth="9.109375" defaultRowHeight="15.6" x14ac:dyDescent="0.3"/>
  <cols>
    <col min="1" max="1" width="31.5546875" style="203" customWidth="1"/>
    <col min="2" max="2" width="15.6640625" style="203" customWidth="1"/>
    <col min="3" max="3" width="15.88671875" style="203" customWidth="1"/>
    <col min="4" max="4" width="16" style="203" customWidth="1"/>
    <col min="5" max="5" width="15.33203125" style="203" customWidth="1"/>
    <col min="6" max="6" width="15.5546875" style="203" customWidth="1"/>
    <col min="7" max="7" width="12.5546875" style="203" customWidth="1"/>
    <col min="8" max="8" width="14.88671875" style="203" customWidth="1"/>
    <col min="9" max="9" width="15.109375" style="203" customWidth="1"/>
    <col min="10" max="10" width="11.6640625" style="203" customWidth="1"/>
    <col min="11" max="11" width="12.109375" style="203" customWidth="1"/>
    <col min="12" max="13" width="9.109375" style="203"/>
    <col min="14" max="14" width="10.5546875" style="203" customWidth="1"/>
    <col min="15" max="16384" width="9.109375" style="203"/>
  </cols>
  <sheetData>
    <row r="1" spans="1:11" ht="18" x14ac:dyDescent="0.35">
      <c r="A1" s="1164" t="s">
        <v>103</v>
      </c>
      <c r="B1" s="1164"/>
      <c r="C1" s="1164"/>
      <c r="D1" s="1164"/>
      <c r="E1" s="1164"/>
      <c r="H1" s="204"/>
      <c r="I1" s="204"/>
      <c r="J1" s="204"/>
      <c r="K1" s="204"/>
    </row>
    <row r="2" spans="1:11" x14ac:dyDescent="0.3">
      <c r="A2" s="205"/>
      <c r="B2" s="867" t="s">
        <v>95</v>
      </c>
      <c r="C2" s="1170" t="s">
        <v>214</v>
      </c>
      <c r="D2" s="1171"/>
      <c r="E2" s="868" t="s">
        <v>193</v>
      </c>
      <c r="H2" s="204"/>
      <c r="I2" s="204"/>
      <c r="J2" s="204"/>
      <c r="K2" s="204"/>
    </row>
    <row r="3" spans="1:11" x14ac:dyDescent="0.3">
      <c r="A3" s="206"/>
      <c r="B3" s="1038" t="s">
        <v>192</v>
      </c>
      <c r="C3" s="1039" t="s">
        <v>212</v>
      </c>
      <c r="D3" s="1040" t="s">
        <v>213</v>
      </c>
      <c r="E3" s="1041" t="s">
        <v>102</v>
      </c>
      <c r="F3" s="207"/>
      <c r="H3" s="204"/>
      <c r="I3" s="204"/>
      <c r="J3" s="204"/>
      <c r="K3" s="204"/>
    </row>
    <row r="4" spans="1:11" x14ac:dyDescent="0.3">
      <c r="A4" s="208" t="s">
        <v>23</v>
      </c>
      <c r="B4" s="209">
        <v>466</v>
      </c>
      <c r="C4" s="210">
        <v>30</v>
      </c>
      <c r="D4" s="864">
        <v>23</v>
      </c>
      <c r="E4" s="211">
        <v>283</v>
      </c>
      <c r="F4" s="207"/>
      <c r="H4" s="204"/>
      <c r="I4" s="204"/>
      <c r="J4" s="204"/>
      <c r="K4" s="204"/>
    </row>
    <row r="5" spans="1:11" x14ac:dyDescent="0.3">
      <c r="A5" s="208" t="s">
        <v>24</v>
      </c>
      <c r="B5" s="209">
        <v>125</v>
      </c>
      <c r="C5" s="210">
        <v>6</v>
      </c>
      <c r="D5" s="864">
        <v>5</v>
      </c>
      <c r="E5" s="211">
        <v>55</v>
      </c>
      <c r="F5" s="207"/>
      <c r="H5" s="204"/>
      <c r="I5" s="204"/>
      <c r="J5" s="204"/>
      <c r="K5" s="204"/>
    </row>
    <row r="6" spans="1:11" x14ac:dyDescent="0.3">
      <c r="A6" s="208" t="s">
        <v>25</v>
      </c>
      <c r="B6" s="209">
        <v>104</v>
      </c>
      <c r="C6" s="210">
        <v>2</v>
      </c>
      <c r="D6" s="864">
        <v>2</v>
      </c>
      <c r="E6" s="211">
        <v>31</v>
      </c>
      <c r="F6" s="207"/>
      <c r="H6" s="204"/>
      <c r="I6" s="204"/>
      <c r="J6" s="204"/>
      <c r="K6" s="204"/>
    </row>
    <row r="7" spans="1:11" x14ac:dyDescent="0.3">
      <c r="A7" s="208" t="s">
        <v>26</v>
      </c>
      <c r="B7" s="209">
        <v>507</v>
      </c>
      <c r="C7" s="210">
        <v>52</v>
      </c>
      <c r="D7" s="864">
        <v>50</v>
      </c>
      <c r="E7" s="211">
        <v>328</v>
      </c>
      <c r="F7" s="207"/>
      <c r="H7" s="204"/>
      <c r="I7" s="204"/>
      <c r="J7" s="204"/>
      <c r="K7" s="204"/>
    </row>
    <row r="8" spans="1:11" x14ac:dyDescent="0.3">
      <c r="A8" s="212" t="s">
        <v>27</v>
      </c>
      <c r="B8" s="213">
        <v>621</v>
      </c>
      <c r="C8" s="210">
        <v>64</v>
      </c>
      <c r="D8" s="864">
        <v>72</v>
      </c>
      <c r="E8" s="214">
        <v>358</v>
      </c>
      <c r="F8" s="207"/>
      <c r="H8" s="204"/>
      <c r="I8" s="204"/>
      <c r="J8" s="204"/>
      <c r="K8" s="204"/>
    </row>
    <row r="9" spans="1:11" x14ac:dyDescent="0.3">
      <c r="A9" s="208" t="s">
        <v>28</v>
      </c>
      <c r="B9" s="209">
        <v>200</v>
      </c>
      <c r="C9" s="210">
        <v>10</v>
      </c>
      <c r="D9" s="864">
        <v>10</v>
      </c>
      <c r="E9" s="211">
        <v>157</v>
      </c>
      <c r="F9" s="207"/>
      <c r="H9" s="204"/>
      <c r="I9" s="204"/>
      <c r="J9" s="204"/>
      <c r="K9" s="204"/>
    </row>
    <row r="10" spans="1:11" x14ac:dyDescent="0.3">
      <c r="A10" s="208" t="s">
        <v>29</v>
      </c>
      <c r="B10" s="209">
        <v>305</v>
      </c>
      <c r="C10" s="210">
        <v>27</v>
      </c>
      <c r="D10" s="864">
        <v>28</v>
      </c>
      <c r="E10" s="211">
        <v>69</v>
      </c>
      <c r="F10" s="207"/>
      <c r="H10" s="204"/>
      <c r="I10" s="204"/>
      <c r="J10" s="204"/>
      <c r="K10" s="204"/>
    </row>
    <row r="11" spans="1:11" x14ac:dyDescent="0.3">
      <c r="A11" s="208" t="s">
        <v>30</v>
      </c>
      <c r="B11" s="209">
        <v>149</v>
      </c>
      <c r="C11" s="210">
        <v>16</v>
      </c>
      <c r="D11" s="864">
        <v>14</v>
      </c>
      <c r="E11" s="211">
        <v>88</v>
      </c>
      <c r="F11" s="207"/>
      <c r="H11" s="204"/>
      <c r="I11" s="204"/>
      <c r="J11" s="204"/>
      <c r="K11" s="204"/>
    </row>
    <row r="12" spans="1:11" x14ac:dyDescent="0.3">
      <c r="A12" s="208" t="s">
        <v>31</v>
      </c>
      <c r="B12" s="209">
        <v>487</v>
      </c>
      <c r="C12" s="210">
        <v>20</v>
      </c>
      <c r="D12" s="864">
        <v>25</v>
      </c>
      <c r="E12" s="211">
        <v>115</v>
      </c>
      <c r="F12" s="207"/>
      <c r="H12" s="204"/>
      <c r="I12" s="204"/>
      <c r="J12" s="204"/>
      <c r="K12" s="204"/>
    </row>
    <row r="13" spans="1:11" x14ac:dyDescent="0.3">
      <c r="A13" s="208" t="s">
        <v>32</v>
      </c>
      <c r="B13" s="209">
        <v>374</v>
      </c>
      <c r="C13" s="210">
        <v>18</v>
      </c>
      <c r="D13" s="864">
        <v>21</v>
      </c>
      <c r="E13" s="211">
        <v>106</v>
      </c>
      <c r="F13" s="207"/>
      <c r="H13" s="204"/>
      <c r="I13" s="204"/>
      <c r="J13" s="204"/>
      <c r="K13" s="204"/>
    </row>
    <row r="14" spans="1:11" x14ac:dyDescent="0.3">
      <c r="A14" s="208" t="s">
        <v>33</v>
      </c>
      <c r="B14" s="209">
        <v>86</v>
      </c>
      <c r="C14" s="210">
        <v>5</v>
      </c>
      <c r="D14" s="864">
        <v>3</v>
      </c>
      <c r="E14" s="211">
        <v>69</v>
      </c>
      <c r="F14" s="207"/>
      <c r="H14" s="204"/>
      <c r="I14" s="204"/>
      <c r="J14" s="204"/>
      <c r="K14" s="204"/>
    </row>
    <row r="15" spans="1:11" x14ac:dyDescent="0.3">
      <c r="A15" s="208" t="s">
        <v>34</v>
      </c>
      <c r="B15" s="209">
        <v>397</v>
      </c>
      <c r="C15" s="210">
        <v>34</v>
      </c>
      <c r="D15" s="864">
        <v>24</v>
      </c>
      <c r="E15" s="211">
        <v>308</v>
      </c>
      <c r="F15" s="207"/>
      <c r="H15" s="204"/>
      <c r="I15" s="204"/>
      <c r="J15" s="204"/>
      <c r="K15" s="204"/>
    </row>
    <row r="16" spans="1:11" x14ac:dyDescent="0.3">
      <c r="A16" s="208" t="s">
        <v>35</v>
      </c>
      <c r="B16" s="209">
        <v>397</v>
      </c>
      <c r="C16" s="210">
        <v>5</v>
      </c>
      <c r="D16" s="864">
        <v>11</v>
      </c>
      <c r="E16" s="211">
        <v>312</v>
      </c>
      <c r="F16" s="207"/>
      <c r="H16" s="204"/>
      <c r="I16" s="204"/>
      <c r="J16" s="204"/>
      <c r="K16" s="204"/>
    </row>
    <row r="17" spans="1:11" x14ac:dyDescent="0.3">
      <c r="A17" s="208" t="s">
        <v>36</v>
      </c>
      <c r="B17" s="209">
        <v>705</v>
      </c>
      <c r="C17" s="210">
        <v>40</v>
      </c>
      <c r="D17" s="864">
        <v>36</v>
      </c>
      <c r="E17" s="211">
        <v>354</v>
      </c>
      <c r="F17" s="207"/>
      <c r="H17" s="204"/>
      <c r="I17" s="204"/>
      <c r="J17" s="204"/>
      <c r="K17" s="204"/>
    </row>
    <row r="18" spans="1:11" x14ac:dyDescent="0.3">
      <c r="A18" s="208" t="s">
        <v>37</v>
      </c>
      <c r="B18" s="209">
        <v>116</v>
      </c>
      <c r="C18" s="210">
        <v>14</v>
      </c>
      <c r="D18" s="864">
        <v>11</v>
      </c>
      <c r="E18" s="211">
        <v>214</v>
      </c>
      <c r="F18" s="207"/>
      <c r="H18" s="204"/>
      <c r="I18" s="204"/>
      <c r="J18" s="204"/>
      <c r="K18" s="204"/>
    </row>
    <row r="19" spans="1:11" x14ac:dyDescent="0.3">
      <c r="A19" s="208" t="s">
        <v>38</v>
      </c>
      <c r="B19" s="209">
        <v>86</v>
      </c>
      <c r="C19" s="210">
        <v>5</v>
      </c>
      <c r="D19" s="864">
        <v>2</v>
      </c>
      <c r="E19" s="211">
        <v>21</v>
      </c>
      <c r="F19" s="207"/>
      <c r="H19" s="204"/>
      <c r="I19" s="204"/>
      <c r="J19" s="204"/>
      <c r="K19" s="204"/>
    </row>
    <row r="20" spans="1:11" x14ac:dyDescent="0.3">
      <c r="A20" s="215" t="s">
        <v>39</v>
      </c>
      <c r="B20" s="209">
        <v>22</v>
      </c>
      <c r="C20" s="210">
        <v>1</v>
      </c>
      <c r="D20" s="864">
        <v>2</v>
      </c>
      <c r="E20" s="211">
        <v>8</v>
      </c>
      <c r="G20" s="216"/>
      <c r="H20" s="204"/>
      <c r="I20" s="204"/>
      <c r="J20" s="204"/>
      <c r="K20" s="204"/>
    </row>
    <row r="21" spans="1:11" x14ac:dyDescent="0.3">
      <c r="A21" s="328" t="s">
        <v>0</v>
      </c>
      <c r="B21" s="234">
        <f>SUM(B4:B20)</f>
        <v>5147</v>
      </c>
      <c r="C21" s="235">
        <f>SUM(C4:C20)</f>
        <v>349</v>
      </c>
      <c r="D21" s="236">
        <f>SUM(D4:D20)</f>
        <v>339</v>
      </c>
      <c r="E21" s="237">
        <f>SUM(E4:E20)</f>
        <v>2876</v>
      </c>
      <c r="G21" s="217"/>
      <c r="H21" s="204"/>
      <c r="I21" s="204"/>
      <c r="J21" s="204"/>
      <c r="K21" s="204"/>
    </row>
    <row r="22" spans="1:11" x14ac:dyDescent="0.3">
      <c r="A22" s="575" t="s">
        <v>71</v>
      </c>
      <c r="B22" s="576">
        <v>171</v>
      </c>
      <c r="C22" s="865">
        <v>93</v>
      </c>
      <c r="D22" s="866">
        <v>97</v>
      </c>
      <c r="E22" s="577">
        <v>162</v>
      </c>
      <c r="G22" s="217"/>
      <c r="H22" s="204"/>
      <c r="I22" s="204"/>
      <c r="J22" s="204"/>
      <c r="K22" s="204"/>
    </row>
    <row r="23" spans="1:11" x14ac:dyDescent="0.3">
      <c r="D23" s="218"/>
      <c r="H23" s="204"/>
      <c r="I23" s="204"/>
      <c r="J23" s="204"/>
      <c r="K23" s="204"/>
    </row>
    <row r="24" spans="1:11" ht="18" x14ac:dyDescent="0.35">
      <c r="A24" s="1164" t="s">
        <v>241</v>
      </c>
      <c r="B24" s="1164"/>
      <c r="C24" s="1164"/>
      <c r="D24" s="1164"/>
      <c r="E24" s="219"/>
      <c r="F24" s="219"/>
      <c r="G24" s="219"/>
      <c r="H24" s="204"/>
      <c r="I24" s="204"/>
      <c r="J24" s="204"/>
      <c r="K24" s="204"/>
    </row>
    <row r="25" spans="1:11" x14ac:dyDescent="0.3">
      <c r="A25" s="238"/>
      <c r="B25" s="869" t="s">
        <v>11</v>
      </c>
      <c r="C25" s="870" t="s">
        <v>10</v>
      </c>
      <c r="D25" s="871" t="s">
        <v>0</v>
      </c>
      <c r="E25" s="220"/>
      <c r="F25" s="220"/>
      <c r="G25" s="221"/>
      <c r="H25" s="204"/>
      <c r="I25" s="204"/>
      <c r="J25" s="204"/>
      <c r="K25" s="204"/>
    </row>
    <row r="26" spans="1:11" x14ac:dyDescent="0.3">
      <c r="A26" s="246" t="s">
        <v>23</v>
      </c>
      <c r="B26" s="240">
        <v>424</v>
      </c>
      <c r="C26" s="241">
        <v>19</v>
      </c>
      <c r="D26" s="726">
        <f t="shared" ref="D26:D44" si="0">B26+C26</f>
        <v>443</v>
      </c>
      <c r="E26" s="222"/>
      <c r="F26" s="222"/>
      <c r="G26" s="222"/>
      <c r="H26" s="204"/>
      <c r="I26" s="204"/>
      <c r="J26" s="204"/>
      <c r="K26" s="204"/>
    </row>
    <row r="27" spans="1:11" x14ac:dyDescent="0.3">
      <c r="A27" s="246" t="s">
        <v>24</v>
      </c>
      <c r="B27" s="240">
        <v>116</v>
      </c>
      <c r="C27" s="241">
        <v>5</v>
      </c>
      <c r="D27" s="726">
        <f t="shared" si="0"/>
        <v>121</v>
      </c>
      <c r="E27" s="222"/>
      <c r="F27" s="222"/>
      <c r="G27" s="222"/>
      <c r="H27" s="204"/>
      <c r="I27" s="204"/>
      <c r="J27" s="204"/>
      <c r="K27" s="204"/>
    </row>
    <row r="28" spans="1:11" x14ac:dyDescent="0.3">
      <c r="A28" s="246" t="s">
        <v>25</v>
      </c>
      <c r="B28" s="240">
        <v>97</v>
      </c>
      <c r="C28" s="241">
        <v>6</v>
      </c>
      <c r="D28" s="726">
        <f t="shared" si="0"/>
        <v>103</v>
      </c>
      <c r="E28" s="222"/>
      <c r="F28" s="222"/>
      <c r="G28" s="222"/>
      <c r="H28" s="204"/>
      <c r="I28" s="204"/>
      <c r="J28" s="204"/>
      <c r="K28" s="204"/>
    </row>
    <row r="29" spans="1:11" x14ac:dyDescent="0.3">
      <c r="A29" s="246" t="s">
        <v>26</v>
      </c>
      <c r="B29" s="240">
        <v>410</v>
      </c>
      <c r="C29" s="241">
        <v>61</v>
      </c>
      <c r="D29" s="726">
        <f t="shared" si="0"/>
        <v>471</v>
      </c>
      <c r="E29" s="222"/>
      <c r="F29" s="222"/>
      <c r="G29" s="222"/>
      <c r="H29" s="204"/>
      <c r="I29" s="204"/>
      <c r="J29" s="204"/>
      <c r="K29" s="204"/>
    </row>
    <row r="30" spans="1:11" x14ac:dyDescent="0.3">
      <c r="A30" s="247" t="s">
        <v>27</v>
      </c>
      <c r="B30" s="242">
        <v>569</v>
      </c>
      <c r="C30" s="243">
        <v>32</v>
      </c>
      <c r="D30" s="727">
        <f t="shared" si="0"/>
        <v>601</v>
      </c>
      <c r="E30" s="222"/>
      <c r="F30" s="222"/>
      <c r="G30" s="222"/>
      <c r="H30" s="204"/>
      <c r="I30" s="204"/>
      <c r="J30" s="204"/>
      <c r="K30" s="204"/>
    </row>
    <row r="31" spans="1:11" x14ac:dyDescent="0.3">
      <c r="A31" s="246" t="s">
        <v>28</v>
      </c>
      <c r="B31" s="240">
        <v>182</v>
      </c>
      <c r="C31" s="241">
        <v>7</v>
      </c>
      <c r="D31" s="726">
        <f t="shared" si="0"/>
        <v>189</v>
      </c>
      <c r="E31" s="222"/>
      <c r="F31" s="222"/>
      <c r="G31" s="222"/>
      <c r="H31" s="204"/>
      <c r="I31" s="204"/>
      <c r="J31" s="204"/>
      <c r="K31" s="204"/>
    </row>
    <row r="32" spans="1:11" x14ac:dyDescent="0.3">
      <c r="A32" s="246" t="s">
        <v>29</v>
      </c>
      <c r="B32" s="240">
        <v>263</v>
      </c>
      <c r="C32" s="241">
        <v>14</v>
      </c>
      <c r="D32" s="726">
        <f t="shared" si="0"/>
        <v>277</v>
      </c>
      <c r="E32" s="222"/>
      <c r="F32" s="222"/>
      <c r="G32" s="222"/>
      <c r="H32" s="204"/>
      <c r="I32" s="204"/>
      <c r="J32" s="204"/>
      <c r="K32" s="204"/>
    </row>
    <row r="33" spans="1:11" x14ac:dyDescent="0.3">
      <c r="A33" s="246" t="s">
        <v>30</v>
      </c>
      <c r="B33" s="240">
        <v>171</v>
      </c>
      <c r="C33" s="241">
        <v>12</v>
      </c>
      <c r="D33" s="726">
        <f t="shared" si="0"/>
        <v>183</v>
      </c>
      <c r="E33" s="222"/>
      <c r="F33" s="222"/>
      <c r="G33" s="222"/>
      <c r="H33" s="204"/>
      <c r="I33" s="204"/>
      <c r="J33" s="204"/>
      <c r="K33" s="204"/>
    </row>
    <row r="34" spans="1:11" x14ac:dyDescent="0.3">
      <c r="A34" s="246" t="s">
        <v>31</v>
      </c>
      <c r="B34" s="240">
        <v>483</v>
      </c>
      <c r="C34" s="241">
        <v>16</v>
      </c>
      <c r="D34" s="726">
        <f t="shared" si="0"/>
        <v>499</v>
      </c>
      <c r="E34" s="222"/>
      <c r="F34" s="222"/>
      <c r="G34" s="222"/>
      <c r="H34" s="204"/>
      <c r="I34" s="204"/>
      <c r="J34" s="204"/>
      <c r="K34" s="204"/>
    </row>
    <row r="35" spans="1:11" x14ac:dyDescent="0.3">
      <c r="A35" s="246" t="s">
        <v>32</v>
      </c>
      <c r="B35" s="240">
        <v>326</v>
      </c>
      <c r="C35" s="241">
        <v>25</v>
      </c>
      <c r="D35" s="726">
        <f t="shared" si="0"/>
        <v>351</v>
      </c>
      <c r="E35" s="222"/>
      <c r="F35" s="222"/>
      <c r="G35" s="222"/>
      <c r="H35" s="204"/>
      <c r="I35" s="204"/>
      <c r="J35" s="204"/>
      <c r="K35" s="204"/>
    </row>
    <row r="36" spans="1:11" x14ac:dyDescent="0.3">
      <c r="A36" s="246" t="s">
        <v>33</v>
      </c>
      <c r="B36" s="240">
        <v>78</v>
      </c>
      <c r="C36" s="241">
        <v>3</v>
      </c>
      <c r="D36" s="726">
        <f t="shared" si="0"/>
        <v>81</v>
      </c>
      <c r="E36" s="222"/>
      <c r="F36" s="222"/>
      <c r="G36" s="222"/>
      <c r="H36" s="204"/>
      <c r="I36" s="204"/>
      <c r="J36" s="204"/>
      <c r="K36" s="204"/>
    </row>
    <row r="37" spans="1:11" x14ac:dyDescent="0.3">
      <c r="A37" s="246" t="s">
        <v>34</v>
      </c>
      <c r="B37" s="240">
        <v>400</v>
      </c>
      <c r="C37" s="241">
        <v>20</v>
      </c>
      <c r="D37" s="726">
        <f t="shared" si="0"/>
        <v>420</v>
      </c>
      <c r="E37" s="222"/>
      <c r="F37" s="222"/>
      <c r="G37" s="222"/>
      <c r="H37" s="204"/>
      <c r="I37" s="204"/>
      <c r="J37" s="204"/>
      <c r="K37" s="204"/>
    </row>
    <row r="38" spans="1:11" x14ac:dyDescent="0.3">
      <c r="A38" s="246" t="s">
        <v>35</v>
      </c>
      <c r="B38" s="240">
        <v>364</v>
      </c>
      <c r="C38" s="241">
        <v>39</v>
      </c>
      <c r="D38" s="726">
        <f t="shared" si="0"/>
        <v>403</v>
      </c>
      <c r="E38" s="222"/>
      <c r="F38" s="222"/>
      <c r="G38" s="222"/>
      <c r="H38" s="204"/>
      <c r="I38" s="204"/>
      <c r="J38" s="204"/>
      <c r="K38" s="204"/>
    </row>
    <row r="39" spans="1:11" x14ac:dyDescent="0.3">
      <c r="A39" s="246" t="s">
        <v>36</v>
      </c>
      <c r="B39" s="240">
        <v>699</v>
      </c>
      <c r="C39" s="241">
        <v>37</v>
      </c>
      <c r="D39" s="726">
        <f t="shared" si="0"/>
        <v>736</v>
      </c>
      <c r="E39" s="222"/>
      <c r="F39" s="222"/>
      <c r="G39" s="222"/>
      <c r="H39" s="204"/>
      <c r="I39" s="204"/>
      <c r="J39" s="204"/>
      <c r="K39" s="204"/>
    </row>
    <row r="40" spans="1:11" x14ac:dyDescent="0.3">
      <c r="A40" s="246" t="s">
        <v>37</v>
      </c>
      <c r="B40" s="240">
        <v>159</v>
      </c>
      <c r="C40" s="241">
        <v>4</v>
      </c>
      <c r="D40" s="726">
        <f t="shared" si="0"/>
        <v>163</v>
      </c>
      <c r="E40" s="222"/>
      <c r="F40" s="222"/>
      <c r="G40" s="222"/>
      <c r="H40" s="204"/>
      <c r="I40" s="204"/>
      <c r="J40" s="204"/>
      <c r="K40" s="204"/>
    </row>
    <row r="41" spans="1:11" x14ac:dyDescent="0.3">
      <c r="A41" s="246" t="s">
        <v>38</v>
      </c>
      <c r="B41" s="240">
        <v>82</v>
      </c>
      <c r="C41" s="241">
        <v>4</v>
      </c>
      <c r="D41" s="726">
        <f t="shared" si="0"/>
        <v>86</v>
      </c>
      <c r="E41" s="222"/>
      <c r="F41" s="222"/>
      <c r="G41" s="222"/>
      <c r="H41" s="204"/>
      <c r="I41" s="204"/>
      <c r="J41" s="204"/>
      <c r="K41" s="204"/>
    </row>
    <row r="42" spans="1:11" x14ac:dyDescent="0.3">
      <c r="A42" s="246" t="s">
        <v>39</v>
      </c>
      <c r="B42" s="240">
        <v>19</v>
      </c>
      <c r="C42" s="241">
        <v>1</v>
      </c>
      <c r="D42" s="726">
        <f t="shared" si="0"/>
        <v>20</v>
      </c>
      <c r="E42" s="222"/>
      <c r="F42" s="222"/>
      <c r="G42" s="222"/>
      <c r="H42" s="204"/>
      <c r="I42" s="204"/>
      <c r="J42" s="204"/>
      <c r="K42" s="204"/>
    </row>
    <row r="43" spans="1:11" x14ac:dyDescent="0.3">
      <c r="A43" s="239" t="s">
        <v>0</v>
      </c>
      <c r="B43" s="244">
        <f>SUM(B26:B42)</f>
        <v>4842</v>
      </c>
      <c r="C43" s="245">
        <f>SUM(C26:C42)</f>
        <v>305</v>
      </c>
      <c r="D43" s="273">
        <f t="shared" si="0"/>
        <v>5147</v>
      </c>
      <c r="E43" s="223"/>
      <c r="F43" s="223"/>
      <c r="G43" s="223"/>
      <c r="H43" s="204"/>
      <c r="I43" s="204"/>
      <c r="J43" s="204"/>
      <c r="K43" s="204"/>
    </row>
    <row r="44" spans="1:11" x14ac:dyDescent="0.3">
      <c r="A44" s="246" t="s">
        <v>1</v>
      </c>
      <c r="B44" s="578">
        <f>B43/D43</f>
        <v>0.94074217991062759</v>
      </c>
      <c r="C44" s="579">
        <f>C43/D43</f>
        <v>5.925782008937245E-2</v>
      </c>
      <c r="D44" s="580">
        <f t="shared" si="0"/>
        <v>1</v>
      </c>
      <c r="E44" s="224"/>
      <c r="F44" s="224"/>
      <c r="G44" s="225"/>
      <c r="H44" s="204"/>
      <c r="I44" s="204"/>
      <c r="J44" s="204"/>
      <c r="K44" s="204"/>
    </row>
    <row r="45" spans="1:11" x14ac:dyDescent="0.3">
      <c r="A45" s="246" t="s">
        <v>71</v>
      </c>
      <c r="B45" s="240">
        <v>173</v>
      </c>
      <c r="C45" s="241">
        <v>112</v>
      </c>
      <c r="D45" s="581"/>
      <c r="E45" s="224"/>
      <c r="F45" s="224"/>
      <c r="G45" s="225"/>
      <c r="H45" s="204"/>
      <c r="I45" s="204"/>
      <c r="J45" s="204"/>
      <c r="K45" s="204"/>
    </row>
    <row r="46" spans="1:11" x14ac:dyDescent="0.3">
      <c r="G46" s="226"/>
      <c r="H46" s="204"/>
      <c r="I46" s="204"/>
      <c r="J46" s="204"/>
      <c r="K46" s="204"/>
    </row>
    <row r="47" spans="1:11" ht="18" x14ac:dyDescent="0.35">
      <c r="A47" s="1165" t="s">
        <v>215</v>
      </c>
      <c r="B47" s="1166"/>
      <c r="C47" s="1166"/>
      <c r="D47" s="1166"/>
      <c r="E47" s="1166"/>
      <c r="F47" s="1166"/>
      <c r="G47" s="1166"/>
      <c r="H47" s="1166"/>
      <c r="I47" s="1167"/>
      <c r="J47" s="588"/>
      <c r="K47" s="588"/>
    </row>
    <row r="48" spans="1:11" ht="16.8" x14ac:dyDescent="0.3">
      <c r="A48" s="227"/>
      <c r="B48" s="1168" t="s">
        <v>13</v>
      </c>
      <c r="C48" s="1168"/>
      <c r="D48" s="1169"/>
      <c r="E48" s="1172" t="s">
        <v>15</v>
      </c>
      <c r="F48" s="1173"/>
      <c r="G48" s="1174" t="s">
        <v>40</v>
      </c>
      <c r="H48" s="1173"/>
      <c r="I48" s="597" t="s">
        <v>0</v>
      </c>
      <c r="J48" s="589"/>
      <c r="K48" s="257"/>
    </row>
    <row r="49" spans="1:12" s="205" customFormat="1" ht="15.75" customHeight="1" x14ac:dyDescent="0.3">
      <c r="A49" s="228"/>
      <c r="B49" s="586" t="s">
        <v>205</v>
      </c>
      <c r="C49" s="586" t="s">
        <v>203</v>
      </c>
      <c r="D49" s="584" t="s">
        <v>94</v>
      </c>
      <c r="E49" s="583" t="s">
        <v>14</v>
      </c>
      <c r="F49" s="584" t="s">
        <v>94</v>
      </c>
      <c r="G49" s="587" t="s">
        <v>14</v>
      </c>
      <c r="H49" s="596" t="s">
        <v>94</v>
      </c>
      <c r="I49" s="598"/>
      <c r="J49" s="590"/>
      <c r="K49" s="258"/>
    </row>
    <row r="50" spans="1:12" x14ac:dyDescent="0.3">
      <c r="A50" s="248" t="s">
        <v>23</v>
      </c>
      <c r="B50" s="249">
        <v>111</v>
      </c>
      <c r="C50" s="249">
        <v>82</v>
      </c>
      <c r="D50" s="250">
        <v>43</v>
      </c>
      <c r="E50" s="264">
        <v>199</v>
      </c>
      <c r="F50" s="250">
        <v>4</v>
      </c>
      <c r="G50" s="582">
        <v>0</v>
      </c>
      <c r="H50" s="591">
        <v>0</v>
      </c>
      <c r="I50" s="599">
        <f>SUM(B50:H50)</f>
        <v>439</v>
      </c>
      <c r="J50" s="591"/>
      <c r="K50" s="251"/>
      <c r="L50" s="216"/>
    </row>
    <row r="51" spans="1:12" x14ac:dyDescent="0.3">
      <c r="A51" s="248" t="s">
        <v>24</v>
      </c>
      <c r="B51" s="249">
        <v>22</v>
      </c>
      <c r="C51" s="249">
        <v>5</v>
      </c>
      <c r="D51" s="250">
        <v>3</v>
      </c>
      <c r="E51" s="264">
        <v>77</v>
      </c>
      <c r="F51" s="250">
        <v>5</v>
      </c>
      <c r="G51" s="582">
        <v>9</v>
      </c>
      <c r="H51" s="591">
        <v>0</v>
      </c>
      <c r="I51" s="599">
        <f t="shared" ref="I51:I68" si="1">SUM(B51:H51)</f>
        <v>121</v>
      </c>
      <c r="J51" s="591"/>
      <c r="K51" s="251"/>
      <c r="L51" s="216"/>
    </row>
    <row r="52" spans="1:12" x14ac:dyDescent="0.3">
      <c r="A52" s="248" t="s">
        <v>25</v>
      </c>
      <c r="B52" s="249">
        <v>21</v>
      </c>
      <c r="C52" s="249">
        <v>2</v>
      </c>
      <c r="D52" s="250">
        <v>14</v>
      </c>
      <c r="E52" s="264">
        <v>64</v>
      </c>
      <c r="F52" s="250">
        <v>0</v>
      </c>
      <c r="G52" s="582">
        <v>1</v>
      </c>
      <c r="H52" s="591"/>
      <c r="I52" s="599">
        <f t="shared" si="1"/>
        <v>102</v>
      </c>
      <c r="J52" s="591"/>
      <c r="K52" s="251"/>
      <c r="L52" s="216"/>
    </row>
    <row r="53" spans="1:12" x14ac:dyDescent="0.3">
      <c r="A53" s="248" t="s">
        <v>26</v>
      </c>
      <c r="B53" s="249">
        <v>156</v>
      </c>
      <c r="C53" s="249">
        <v>66</v>
      </c>
      <c r="D53" s="250">
        <v>53</v>
      </c>
      <c r="E53" s="264">
        <v>182</v>
      </c>
      <c r="F53" s="250">
        <v>8</v>
      </c>
      <c r="G53" s="582">
        <v>26</v>
      </c>
      <c r="H53" s="591">
        <v>1</v>
      </c>
      <c r="I53" s="599">
        <f t="shared" si="1"/>
        <v>492</v>
      </c>
      <c r="J53" s="591"/>
      <c r="K53" s="251"/>
      <c r="L53" s="216"/>
    </row>
    <row r="54" spans="1:12" x14ac:dyDescent="0.3">
      <c r="A54" s="252" t="s">
        <v>27</v>
      </c>
      <c r="B54" s="249">
        <v>123</v>
      </c>
      <c r="C54" s="249">
        <v>78</v>
      </c>
      <c r="D54" s="250">
        <v>51</v>
      </c>
      <c r="E54" s="264">
        <v>335</v>
      </c>
      <c r="F54" s="250">
        <v>15</v>
      </c>
      <c r="G54" s="582">
        <v>15</v>
      </c>
      <c r="H54" s="591">
        <v>10</v>
      </c>
      <c r="I54" s="599">
        <f t="shared" si="1"/>
        <v>627</v>
      </c>
      <c r="J54" s="591"/>
      <c r="K54" s="259"/>
      <c r="L54" s="216"/>
    </row>
    <row r="55" spans="1:12" x14ac:dyDescent="0.3">
      <c r="A55" s="248" t="s">
        <v>28</v>
      </c>
      <c r="B55" s="249">
        <v>60</v>
      </c>
      <c r="C55" s="249">
        <v>22</v>
      </c>
      <c r="D55" s="250">
        <v>13</v>
      </c>
      <c r="E55" s="264">
        <v>61</v>
      </c>
      <c r="F55" s="250">
        <v>1</v>
      </c>
      <c r="G55" s="582">
        <v>0</v>
      </c>
      <c r="H55" s="591">
        <v>0</v>
      </c>
      <c r="I55" s="599">
        <f t="shared" si="1"/>
        <v>157</v>
      </c>
      <c r="J55" s="591"/>
      <c r="K55" s="251"/>
      <c r="L55" s="216"/>
    </row>
    <row r="56" spans="1:12" x14ac:dyDescent="0.3">
      <c r="A56" s="248" t="s">
        <v>29</v>
      </c>
      <c r="B56" s="249">
        <v>29</v>
      </c>
      <c r="C56" s="249">
        <v>12</v>
      </c>
      <c r="D56" s="250">
        <v>15</v>
      </c>
      <c r="E56" s="264">
        <v>220</v>
      </c>
      <c r="F56" s="250">
        <v>1</v>
      </c>
      <c r="G56" s="582">
        <v>2</v>
      </c>
      <c r="H56" s="591">
        <v>0</v>
      </c>
      <c r="I56" s="599">
        <f t="shared" si="1"/>
        <v>279</v>
      </c>
      <c r="J56" s="591"/>
      <c r="K56" s="251"/>
      <c r="L56" s="216"/>
    </row>
    <row r="57" spans="1:12" x14ac:dyDescent="0.3">
      <c r="A57" s="248" t="s">
        <v>30</v>
      </c>
      <c r="B57" s="249">
        <v>47</v>
      </c>
      <c r="C57" s="249">
        <v>17</v>
      </c>
      <c r="D57" s="250">
        <v>32</v>
      </c>
      <c r="E57" s="264">
        <v>60</v>
      </c>
      <c r="F57" s="250">
        <v>8</v>
      </c>
      <c r="G57" s="582">
        <v>0</v>
      </c>
      <c r="H57" s="591">
        <v>0</v>
      </c>
      <c r="I57" s="599">
        <f t="shared" si="1"/>
        <v>164</v>
      </c>
      <c r="J57" s="591"/>
      <c r="K57" s="251"/>
      <c r="L57" s="216"/>
    </row>
    <row r="58" spans="1:12" x14ac:dyDescent="0.3">
      <c r="A58" s="248" t="s">
        <v>31</v>
      </c>
      <c r="B58" s="249">
        <v>47</v>
      </c>
      <c r="C58" s="249">
        <v>28</v>
      </c>
      <c r="D58" s="250">
        <v>46</v>
      </c>
      <c r="E58" s="264">
        <v>367</v>
      </c>
      <c r="F58" s="250">
        <v>6</v>
      </c>
      <c r="G58" s="582">
        <v>3</v>
      </c>
      <c r="H58" s="591">
        <v>0</v>
      </c>
      <c r="I58" s="599">
        <f t="shared" si="1"/>
        <v>497</v>
      </c>
      <c r="J58" s="591"/>
      <c r="K58" s="251"/>
      <c r="L58" s="216"/>
    </row>
    <row r="59" spans="1:12" x14ac:dyDescent="0.3">
      <c r="A59" s="248" t="s">
        <v>32</v>
      </c>
      <c r="B59" s="249">
        <v>142</v>
      </c>
      <c r="C59" s="249">
        <v>15</v>
      </c>
      <c r="D59" s="250">
        <v>55</v>
      </c>
      <c r="E59" s="264">
        <v>129</v>
      </c>
      <c r="F59" s="250">
        <v>8</v>
      </c>
      <c r="G59" s="582">
        <v>34</v>
      </c>
      <c r="H59" s="591">
        <v>0</v>
      </c>
      <c r="I59" s="599">
        <f t="shared" si="1"/>
        <v>383</v>
      </c>
      <c r="J59" s="591"/>
      <c r="K59" s="251"/>
      <c r="L59" s="216"/>
    </row>
    <row r="60" spans="1:12" x14ac:dyDescent="0.3">
      <c r="A60" s="248" t="s">
        <v>33</v>
      </c>
      <c r="B60" s="249">
        <v>20</v>
      </c>
      <c r="C60" s="249">
        <v>2</v>
      </c>
      <c r="D60" s="250">
        <v>6</v>
      </c>
      <c r="E60" s="264">
        <v>81</v>
      </c>
      <c r="F60" s="250">
        <v>6</v>
      </c>
      <c r="G60" s="582">
        <v>0</v>
      </c>
      <c r="H60" s="591">
        <v>0</v>
      </c>
      <c r="I60" s="599">
        <f t="shared" si="1"/>
        <v>115</v>
      </c>
      <c r="J60" s="591"/>
      <c r="K60" s="251"/>
      <c r="L60" s="216"/>
    </row>
    <row r="61" spans="1:12" x14ac:dyDescent="0.3">
      <c r="A61" s="248" t="s">
        <v>34</v>
      </c>
      <c r="B61" s="249">
        <v>51</v>
      </c>
      <c r="C61" s="249">
        <v>27</v>
      </c>
      <c r="D61" s="250">
        <v>32</v>
      </c>
      <c r="E61" s="264">
        <v>301</v>
      </c>
      <c r="F61" s="250">
        <v>9</v>
      </c>
      <c r="G61" s="582">
        <v>14</v>
      </c>
      <c r="H61" s="591">
        <v>9</v>
      </c>
      <c r="I61" s="599">
        <f t="shared" si="1"/>
        <v>443</v>
      </c>
      <c r="J61" s="591"/>
      <c r="K61" s="251"/>
      <c r="L61" s="216"/>
    </row>
    <row r="62" spans="1:12" x14ac:dyDescent="0.3">
      <c r="A62" s="248" t="s">
        <v>35</v>
      </c>
      <c r="B62" s="249">
        <v>88</v>
      </c>
      <c r="C62" s="249">
        <v>34</v>
      </c>
      <c r="D62" s="250">
        <v>32</v>
      </c>
      <c r="E62" s="264">
        <v>232</v>
      </c>
      <c r="F62" s="250">
        <v>2</v>
      </c>
      <c r="G62" s="582">
        <v>1</v>
      </c>
      <c r="H62" s="591">
        <v>0</v>
      </c>
      <c r="I62" s="599">
        <f t="shared" si="1"/>
        <v>389</v>
      </c>
      <c r="J62" s="591"/>
      <c r="K62" s="251"/>
      <c r="L62" s="216"/>
    </row>
    <row r="63" spans="1:12" x14ac:dyDescent="0.3">
      <c r="A63" s="248" t="s">
        <v>36</v>
      </c>
      <c r="B63" s="249">
        <v>220</v>
      </c>
      <c r="C63" s="249">
        <v>73</v>
      </c>
      <c r="D63" s="250">
        <v>54</v>
      </c>
      <c r="E63" s="264">
        <v>411</v>
      </c>
      <c r="F63" s="250">
        <v>11</v>
      </c>
      <c r="G63" s="582">
        <v>33</v>
      </c>
      <c r="H63" s="591">
        <v>0</v>
      </c>
      <c r="I63" s="599">
        <f t="shared" si="1"/>
        <v>802</v>
      </c>
      <c r="J63" s="591"/>
      <c r="K63" s="251"/>
      <c r="L63" s="216"/>
    </row>
    <row r="64" spans="1:12" x14ac:dyDescent="0.3">
      <c r="A64" s="248" t="s">
        <v>37</v>
      </c>
      <c r="B64" s="249">
        <v>77</v>
      </c>
      <c r="C64" s="249">
        <v>10</v>
      </c>
      <c r="D64" s="250">
        <v>30</v>
      </c>
      <c r="E64" s="264">
        <v>43</v>
      </c>
      <c r="F64" s="250">
        <v>3</v>
      </c>
      <c r="G64" s="582">
        <v>0</v>
      </c>
      <c r="H64" s="591">
        <v>0</v>
      </c>
      <c r="I64" s="599">
        <f t="shared" si="1"/>
        <v>163</v>
      </c>
      <c r="J64" s="591"/>
      <c r="K64" s="251"/>
      <c r="L64" s="216"/>
    </row>
    <row r="65" spans="1:21" x14ac:dyDescent="0.3">
      <c r="A65" s="248" t="s">
        <v>38</v>
      </c>
      <c r="B65" s="249">
        <v>12</v>
      </c>
      <c r="C65" s="249">
        <v>9</v>
      </c>
      <c r="D65" s="250">
        <v>9</v>
      </c>
      <c r="E65" s="264">
        <v>54</v>
      </c>
      <c r="F65" s="250">
        <v>0</v>
      </c>
      <c r="G65" s="582">
        <v>3</v>
      </c>
      <c r="H65" s="591">
        <v>0</v>
      </c>
      <c r="I65" s="599">
        <f t="shared" si="1"/>
        <v>87</v>
      </c>
      <c r="J65" s="591"/>
      <c r="K65" s="251"/>
      <c r="L65" s="216"/>
    </row>
    <row r="66" spans="1:21" x14ac:dyDescent="0.3">
      <c r="A66" s="248" t="s">
        <v>39</v>
      </c>
      <c r="B66" s="249">
        <v>8</v>
      </c>
      <c r="C66" s="249">
        <v>0</v>
      </c>
      <c r="D66" s="250">
        <v>2</v>
      </c>
      <c r="E66" s="264">
        <v>8</v>
      </c>
      <c r="F66" s="250">
        <v>2</v>
      </c>
      <c r="G66" s="582">
        <v>0</v>
      </c>
      <c r="H66" s="591">
        <v>0</v>
      </c>
      <c r="I66" s="599">
        <f t="shared" si="1"/>
        <v>20</v>
      </c>
      <c r="J66" s="591"/>
      <c r="K66" s="251"/>
      <c r="L66" s="216"/>
    </row>
    <row r="67" spans="1:21" x14ac:dyDescent="0.3">
      <c r="A67" s="253" t="s">
        <v>0</v>
      </c>
      <c r="B67" s="254">
        <f t="shared" ref="B67:H67" si="2">SUM(B50:B66)</f>
        <v>1234</v>
      </c>
      <c r="C67" s="254">
        <f t="shared" si="2"/>
        <v>482</v>
      </c>
      <c r="D67" s="254">
        <f t="shared" si="2"/>
        <v>490</v>
      </c>
      <c r="E67" s="265">
        <f t="shared" si="2"/>
        <v>2824</v>
      </c>
      <c r="F67" s="255">
        <f t="shared" si="2"/>
        <v>89</v>
      </c>
      <c r="G67" s="265">
        <f t="shared" si="2"/>
        <v>141</v>
      </c>
      <c r="H67" s="592">
        <f t="shared" si="2"/>
        <v>20</v>
      </c>
      <c r="I67" s="599">
        <f t="shared" si="1"/>
        <v>5280</v>
      </c>
      <c r="J67" s="592"/>
      <c r="K67" s="256"/>
      <c r="L67" s="216"/>
      <c r="M67" s="216"/>
      <c r="N67" s="216"/>
      <c r="O67" s="216"/>
      <c r="P67" s="216"/>
      <c r="Q67" s="216"/>
      <c r="R67" s="216"/>
      <c r="S67" s="216"/>
      <c r="T67" s="216"/>
      <c r="U67" s="216"/>
    </row>
    <row r="68" spans="1:21" x14ac:dyDescent="0.3">
      <c r="A68" s="229" t="s">
        <v>1</v>
      </c>
      <c r="B68" s="262">
        <f>B67/I67</f>
        <v>0.2337121212121212</v>
      </c>
      <c r="C68" s="262">
        <f>C67/I67</f>
        <v>9.1287878787878793E-2</v>
      </c>
      <c r="D68" s="274">
        <f>D67/I67</f>
        <v>9.2803030303030304E-2</v>
      </c>
      <c r="E68" s="268">
        <f>E67/I67</f>
        <v>0.5348484848484848</v>
      </c>
      <c r="F68" s="274">
        <f>F67/I67</f>
        <v>1.6856060606060607E-2</v>
      </c>
      <c r="G68" s="612">
        <f>G67/I67</f>
        <v>2.6704545454545453E-2</v>
      </c>
      <c r="H68" s="601">
        <f>H67/I67</f>
        <v>3.787878787878788E-3</v>
      </c>
      <c r="I68" s="600">
        <f t="shared" si="1"/>
        <v>1</v>
      </c>
      <c r="J68" s="613"/>
      <c r="K68" s="256"/>
      <c r="L68" s="216"/>
      <c r="M68" s="216"/>
      <c r="N68" s="216"/>
      <c r="O68" s="216"/>
      <c r="P68" s="216"/>
      <c r="Q68" s="216"/>
      <c r="R68" s="216"/>
      <c r="S68" s="216"/>
      <c r="T68" s="216"/>
      <c r="U68" s="216"/>
    </row>
    <row r="69" spans="1:21" x14ac:dyDescent="0.3">
      <c r="A69" s="248" t="s">
        <v>71</v>
      </c>
      <c r="B69" s="249">
        <v>114</v>
      </c>
      <c r="C69" s="249">
        <v>101</v>
      </c>
      <c r="D69" s="250">
        <v>105</v>
      </c>
      <c r="E69" s="264">
        <v>169</v>
      </c>
      <c r="F69" s="250">
        <v>42</v>
      </c>
      <c r="G69" s="582">
        <v>28</v>
      </c>
      <c r="H69" s="591">
        <v>4</v>
      </c>
      <c r="I69" s="599"/>
      <c r="J69" s="593"/>
      <c r="K69" s="260"/>
      <c r="L69" s="217"/>
      <c r="M69" s="217"/>
      <c r="N69" s="217"/>
      <c r="O69" s="217"/>
      <c r="P69" s="217"/>
      <c r="Q69" s="217"/>
      <c r="R69" s="217"/>
      <c r="S69" s="217"/>
    </row>
    <row r="70" spans="1:21" x14ac:dyDescent="0.3">
      <c r="A70" s="225"/>
      <c r="D70" s="263"/>
      <c r="E70" s="266"/>
      <c r="I70" s="263"/>
      <c r="J70" s="594"/>
      <c r="K70" s="233"/>
    </row>
    <row r="71" spans="1:21" ht="18" x14ac:dyDescent="0.35">
      <c r="A71" s="1164" t="s">
        <v>119</v>
      </c>
      <c r="B71" s="1164"/>
      <c r="C71" s="1164"/>
      <c r="D71" s="1164"/>
      <c r="E71" s="1164"/>
      <c r="F71" s="1164"/>
      <c r="G71" s="1164"/>
      <c r="H71" s="1164"/>
      <c r="I71" s="1164"/>
      <c r="J71" s="1164"/>
      <c r="K71" s="1164"/>
    </row>
    <row r="72" spans="1:21" s="205" customFormat="1" ht="31.2" x14ac:dyDescent="0.3">
      <c r="A72" s="248"/>
      <c r="B72" s="872" t="s">
        <v>240</v>
      </c>
      <c r="C72" s="872" t="s">
        <v>8</v>
      </c>
      <c r="D72" s="872" t="s">
        <v>49</v>
      </c>
      <c r="E72" s="872" t="s">
        <v>9</v>
      </c>
      <c r="F72" s="872" t="s">
        <v>55</v>
      </c>
      <c r="G72" s="872" t="s">
        <v>50</v>
      </c>
      <c r="H72" s="872" t="s">
        <v>206</v>
      </c>
      <c r="I72" s="872" t="s">
        <v>57</v>
      </c>
      <c r="J72" s="873" t="s">
        <v>56</v>
      </c>
      <c r="K72" s="874" t="s">
        <v>0</v>
      </c>
    </row>
    <row r="73" spans="1:21" x14ac:dyDescent="0.3">
      <c r="A73" s="248" t="s">
        <v>23</v>
      </c>
      <c r="B73" s="249">
        <v>0</v>
      </c>
      <c r="C73" s="249">
        <v>5</v>
      </c>
      <c r="D73" s="249">
        <v>64</v>
      </c>
      <c r="E73" s="249">
        <v>5</v>
      </c>
      <c r="F73" s="249">
        <v>1</v>
      </c>
      <c r="G73" s="249">
        <v>365</v>
      </c>
      <c r="H73" s="249">
        <v>0</v>
      </c>
      <c r="I73" s="249">
        <v>0</v>
      </c>
      <c r="J73" s="250">
        <v>0</v>
      </c>
      <c r="K73" s="265">
        <f>SUM(B73:J73)</f>
        <v>440</v>
      </c>
      <c r="L73" s="229"/>
    </row>
    <row r="74" spans="1:21" x14ac:dyDescent="0.3">
      <c r="A74" s="248" t="s">
        <v>24</v>
      </c>
      <c r="B74" s="249">
        <v>1</v>
      </c>
      <c r="C74" s="249">
        <v>3</v>
      </c>
      <c r="D74" s="249">
        <v>8</v>
      </c>
      <c r="E74" s="249">
        <v>2</v>
      </c>
      <c r="F74" s="249">
        <v>0</v>
      </c>
      <c r="G74" s="249">
        <v>107</v>
      </c>
      <c r="H74" s="249">
        <v>0</v>
      </c>
      <c r="I74" s="249">
        <v>0</v>
      </c>
      <c r="J74" s="250">
        <v>0</v>
      </c>
      <c r="K74" s="265">
        <f t="shared" ref="K74:K89" si="3">SUM(B74:J74)</f>
        <v>121</v>
      </c>
      <c r="L74" s="229"/>
    </row>
    <row r="75" spans="1:21" x14ac:dyDescent="0.3">
      <c r="A75" s="248" t="s">
        <v>25</v>
      </c>
      <c r="B75" s="249">
        <v>0</v>
      </c>
      <c r="C75" s="249">
        <v>0</v>
      </c>
      <c r="D75" s="249">
        <v>4</v>
      </c>
      <c r="E75" s="249">
        <v>2</v>
      </c>
      <c r="F75" s="249">
        <v>2</v>
      </c>
      <c r="G75" s="249">
        <v>95</v>
      </c>
      <c r="H75" s="249">
        <v>0</v>
      </c>
      <c r="I75" s="249">
        <v>0</v>
      </c>
      <c r="J75" s="249">
        <v>2</v>
      </c>
      <c r="K75" s="265">
        <f t="shared" si="3"/>
        <v>105</v>
      </c>
      <c r="L75" s="229"/>
    </row>
    <row r="76" spans="1:21" x14ac:dyDescent="0.3">
      <c r="A76" s="248" t="s">
        <v>26</v>
      </c>
      <c r="B76" s="249">
        <v>1</v>
      </c>
      <c r="C76" s="249">
        <v>15</v>
      </c>
      <c r="D76" s="249">
        <v>53</v>
      </c>
      <c r="E76" s="249">
        <v>32</v>
      </c>
      <c r="F76" s="249">
        <v>2</v>
      </c>
      <c r="G76" s="249">
        <v>347</v>
      </c>
      <c r="H76" s="249">
        <v>3</v>
      </c>
      <c r="I76" s="249">
        <v>2</v>
      </c>
      <c r="J76" s="249">
        <v>1</v>
      </c>
      <c r="K76" s="265">
        <f t="shared" si="3"/>
        <v>456</v>
      </c>
      <c r="L76" s="229"/>
    </row>
    <row r="77" spans="1:21" x14ac:dyDescent="0.3">
      <c r="A77" s="252" t="s">
        <v>27</v>
      </c>
      <c r="B77" s="249">
        <v>9</v>
      </c>
      <c r="C77" s="249">
        <v>18</v>
      </c>
      <c r="D77" s="249">
        <v>87</v>
      </c>
      <c r="E77" s="249">
        <v>5</v>
      </c>
      <c r="F77" s="249">
        <v>0</v>
      </c>
      <c r="G77" s="249">
        <v>497</v>
      </c>
      <c r="H77" s="249">
        <v>0</v>
      </c>
      <c r="I77" s="249">
        <v>1</v>
      </c>
      <c r="J77" s="249">
        <v>0</v>
      </c>
      <c r="K77" s="267">
        <f t="shared" si="3"/>
        <v>617</v>
      </c>
      <c r="L77" s="230"/>
    </row>
    <row r="78" spans="1:21" x14ac:dyDescent="0.3">
      <c r="A78" s="248" t="s">
        <v>28</v>
      </c>
      <c r="B78" s="249">
        <v>1</v>
      </c>
      <c r="C78" s="249">
        <v>2</v>
      </c>
      <c r="D78" s="249">
        <v>10</v>
      </c>
      <c r="E78" s="249">
        <v>1</v>
      </c>
      <c r="F78" s="249">
        <v>1</v>
      </c>
      <c r="G78" s="249">
        <v>178</v>
      </c>
      <c r="H78" s="249">
        <v>5</v>
      </c>
      <c r="I78" s="249">
        <v>0</v>
      </c>
      <c r="J78" s="249">
        <v>0</v>
      </c>
      <c r="K78" s="265">
        <f t="shared" si="3"/>
        <v>198</v>
      </c>
      <c r="L78" s="229"/>
    </row>
    <row r="79" spans="1:21" x14ac:dyDescent="0.3">
      <c r="A79" s="248" t="s">
        <v>29</v>
      </c>
      <c r="B79" s="249">
        <v>1</v>
      </c>
      <c r="C79" s="249">
        <v>1</v>
      </c>
      <c r="D79" s="249">
        <v>50</v>
      </c>
      <c r="E79" s="249">
        <v>2</v>
      </c>
      <c r="F79" s="249">
        <v>0</v>
      </c>
      <c r="G79" s="249">
        <v>226</v>
      </c>
      <c r="H79" s="249">
        <v>0</v>
      </c>
      <c r="I79" s="249">
        <v>0</v>
      </c>
      <c r="J79" s="249">
        <v>0</v>
      </c>
      <c r="K79" s="265">
        <f t="shared" si="3"/>
        <v>280</v>
      </c>
      <c r="L79" s="229"/>
    </row>
    <row r="80" spans="1:21" x14ac:dyDescent="0.3">
      <c r="A80" s="248" t="s">
        <v>30</v>
      </c>
      <c r="B80" s="249">
        <v>0</v>
      </c>
      <c r="C80" s="249">
        <v>11</v>
      </c>
      <c r="D80" s="249">
        <v>17</v>
      </c>
      <c r="E80" s="249">
        <v>4</v>
      </c>
      <c r="F80" s="249">
        <v>0</v>
      </c>
      <c r="G80" s="249">
        <v>149</v>
      </c>
      <c r="H80" s="249">
        <v>1</v>
      </c>
      <c r="I80" s="249">
        <v>0</v>
      </c>
      <c r="J80" s="249">
        <v>2</v>
      </c>
      <c r="K80" s="265">
        <f t="shared" si="3"/>
        <v>184</v>
      </c>
      <c r="L80" s="229"/>
    </row>
    <row r="81" spans="1:16" x14ac:dyDescent="0.3">
      <c r="A81" s="248" t="s">
        <v>31</v>
      </c>
      <c r="B81" s="249">
        <v>0</v>
      </c>
      <c r="C81" s="249">
        <v>1</v>
      </c>
      <c r="D81" s="249">
        <v>82</v>
      </c>
      <c r="E81" s="249">
        <v>1</v>
      </c>
      <c r="F81" s="249">
        <v>0</v>
      </c>
      <c r="G81" s="249">
        <v>394</v>
      </c>
      <c r="H81" s="249">
        <v>9</v>
      </c>
      <c r="I81" s="249">
        <v>9</v>
      </c>
      <c r="J81" s="249">
        <v>9</v>
      </c>
      <c r="K81" s="265">
        <f t="shared" si="3"/>
        <v>505</v>
      </c>
      <c r="L81" s="229"/>
    </row>
    <row r="82" spans="1:16" x14ac:dyDescent="0.3">
      <c r="A82" s="248" t="s">
        <v>32</v>
      </c>
      <c r="B82" s="249">
        <v>3</v>
      </c>
      <c r="C82" s="249">
        <v>10</v>
      </c>
      <c r="D82" s="249">
        <v>24</v>
      </c>
      <c r="E82" s="249">
        <v>2</v>
      </c>
      <c r="G82" s="249">
        <v>306</v>
      </c>
      <c r="H82" s="249">
        <v>0</v>
      </c>
      <c r="I82" s="249">
        <v>2</v>
      </c>
      <c r="J82" s="249">
        <v>0</v>
      </c>
      <c r="K82" s="265">
        <f>SUM(B82:J82)</f>
        <v>347</v>
      </c>
      <c r="L82" s="229"/>
    </row>
    <row r="83" spans="1:16" x14ac:dyDescent="0.3">
      <c r="A83" s="248" t="s">
        <v>33</v>
      </c>
      <c r="B83" s="249">
        <v>3</v>
      </c>
      <c r="C83" s="249">
        <v>1</v>
      </c>
      <c r="D83" s="249">
        <v>6</v>
      </c>
      <c r="E83" s="249">
        <v>0</v>
      </c>
      <c r="F83" s="249">
        <v>0</v>
      </c>
      <c r="G83" s="249">
        <v>71</v>
      </c>
      <c r="H83" s="249">
        <v>0</v>
      </c>
      <c r="I83" s="249">
        <v>0</v>
      </c>
      <c r="J83" s="249">
        <v>0</v>
      </c>
      <c r="K83" s="265">
        <f t="shared" si="3"/>
        <v>81</v>
      </c>
      <c r="L83" s="229"/>
    </row>
    <row r="84" spans="1:16" x14ac:dyDescent="0.3">
      <c r="A84" s="248" t="s">
        <v>34</v>
      </c>
      <c r="B84" s="249">
        <v>1</v>
      </c>
      <c r="C84" s="249">
        <v>2</v>
      </c>
      <c r="D84" s="249">
        <v>56</v>
      </c>
      <c r="E84" s="249">
        <v>2</v>
      </c>
      <c r="F84" s="249">
        <v>0</v>
      </c>
      <c r="G84" s="249">
        <v>356</v>
      </c>
      <c r="H84" s="249">
        <v>0</v>
      </c>
      <c r="I84" s="249">
        <v>1</v>
      </c>
      <c r="J84" s="249">
        <v>0</v>
      </c>
      <c r="K84" s="265">
        <f t="shared" si="3"/>
        <v>418</v>
      </c>
      <c r="L84" s="229"/>
    </row>
    <row r="85" spans="1:16" x14ac:dyDescent="0.3">
      <c r="A85" s="248" t="s">
        <v>35</v>
      </c>
      <c r="B85" s="249">
        <v>10</v>
      </c>
      <c r="C85" s="249">
        <v>15</v>
      </c>
      <c r="D85" s="249">
        <v>30</v>
      </c>
      <c r="E85" s="249">
        <v>3</v>
      </c>
      <c r="F85" s="249">
        <v>1</v>
      </c>
      <c r="G85" s="249">
        <v>352</v>
      </c>
      <c r="H85" s="249">
        <v>1</v>
      </c>
      <c r="I85" s="249">
        <v>0</v>
      </c>
      <c r="J85" s="249">
        <v>0</v>
      </c>
      <c r="K85" s="265">
        <f t="shared" si="3"/>
        <v>412</v>
      </c>
      <c r="L85" s="229"/>
    </row>
    <row r="86" spans="1:16" x14ac:dyDescent="0.3">
      <c r="A86" s="248" t="s">
        <v>36</v>
      </c>
      <c r="B86" s="249">
        <v>2</v>
      </c>
      <c r="C86" s="249">
        <v>22</v>
      </c>
      <c r="D86" s="249">
        <v>64</v>
      </c>
      <c r="E86" s="249">
        <v>40</v>
      </c>
      <c r="F86" s="249">
        <v>1</v>
      </c>
      <c r="G86" s="249">
        <v>601</v>
      </c>
      <c r="H86" s="249">
        <v>0</v>
      </c>
      <c r="I86" s="249">
        <v>0</v>
      </c>
      <c r="J86" s="249">
        <v>1</v>
      </c>
      <c r="K86" s="265">
        <f t="shared" si="3"/>
        <v>731</v>
      </c>
      <c r="L86" s="229"/>
    </row>
    <row r="87" spans="1:16" ht="15.75" customHeight="1" x14ac:dyDescent="0.3">
      <c r="A87" s="248" t="s">
        <v>37</v>
      </c>
      <c r="B87" s="249">
        <v>0</v>
      </c>
      <c r="C87" s="249">
        <v>4</v>
      </c>
      <c r="D87" s="249">
        <v>21</v>
      </c>
      <c r="E87" s="249">
        <v>0</v>
      </c>
      <c r="F87" s="249">
        <v>0</v>
      </c>
      <c r="G87" s="249">
        <v>137</v>
      </c>
      <c r="H87" s="249">
        <v>1</v>
      </c>
      <c r="I87" s="249">
        <v>0</v>
      </c>
      <c r="J87" s="249">
        <v>0</v>
      </c>
      <c r="K87" s="265">
        <f t="shared" si="3"/>
        <v>163</v>
      </c>
      <c r="L87" s="229"/>
    </row>
    <row r="88" spans="1:16" x14ac:dyDescent="0.3">
      <c r="A88" s="248" t="s">
        <v>38</v>
      </c>
      <c r="B88" s="249">
        <v>1</v>
      </c>
      <c r="C88" s="249">
        <v>2</v>
      </c>
      <c r="D88" s="249">
        <v>0</v>
      </c>
      <c r="E88" s="249">
        <v>0</v>
      </c>
      <c r="F88" s="249">
        <v>0</v>
      </c>
      <c r="G88" s="249">
        <v>83</v>
      </c>
      <c r="H88" s="249">
        <v>0</v>
      </c>
      <c r="I88" s="249">
        <v>0</v>
      </c>
      <c r="J88" s="249">
        <v>0</v>
      </c>
      <c r="K88" s="265">
        <f>SUM(B88:J88)</f>
        <v>86</v>
      </c>
      <c r="L88" s="229"/>
    </row>
    <row r="89" spans="1:16" x14ac:dyDescent="0.3">
      <c r="A89" s="248" t="s">
        <v>39</v>
      </c>
      <c r="B89" s="249">
        <v>0</v>
      </c>
      <c r="C89" s="249">
        <v>1</v>
      </c>
      <c r="D89" s="249">
        <v>16</v>
      </c>
      <c r="E89" s="249">
        <v>0</v>
      </c>
      <c r="F89" s="249">
        <v>0</v>
      </c>
      <c r="G89" s="249">
        <v>3</v>
      </c>
      <c r="H89" s="249">
        <v>0</v>
      </c>
      <c r="I89" s="249">
        <v>0</v>
      </c>
      <c r="J89" s="249">
        <v>0</v>
      </c>
      <c r="K89" s="265">
        <f t="shared" si="3"/>
        <v>20</v>
      </c>
      <c r="L89" s="229"/>
    </row>
    <row r="90" spans="1:16" x14ac:dyDescent="0.3">
      <c r="A90" s="253" t="s">
        <v>0</v>
      </c>
      <c r="B90" s="254">
        <f>SUM(B73:B89)</f>
        <v>33</v>
      </c>
      <c r="C90" s="254">
        <f>SUM(C73:C89)</f>
        <v>113</v>
      </c>
      <c r="D90" s="254">
        <f>SUM(D73:D89)</f>
        <v>592</v>
      </c>
      <c r="E90" s="254">
        <f t="shared" ref="E90:J90" si="4">SUM(E73:E89)</f>
        <v>101</v>
      </c>
      <c r="F90" s="254">
        <f t="shared" si="4"/>
        <v>8</v>
      </c>
      <c r="G90" s="254">
        <f t="shared" si="4"/>
        <v>4267</v>
      </c>
      <c r="H90" s="254">
        <f t="shared" si="4"/>
        <v>20</v>
      </c>
      <c r="I90" s="254">
        <f t="shared" si="4"/>
        <v>15</v>
      </c>
      <c r="J90" s="255">
        <f t="shared" si="4"/>
        <v>15</v>
      </c>
      <c r="K90" s="265">
        <f>SUM(B90:J90)</f>
        <v>5164</v>
      </c>
      <c r="L90" s="228"/>
      <c r="M90" s="216"/>
      <c r="N90" s="216"/>
      <c r="O90" s="216"/>
      <c r="P90" s="216"/>
    </row>
    <row r="91" spans="1:16" x14ac:dyDescent="0.3">
      <c r="A91" s="248" t="s">
        <v>1</v>
      </c>
      <c r="B91" s="595">
        <f>B90/K90</f>
        <v>6.3903950426026333E-3</v>
      </c>
      <c r="C91" s="595">
        <f>C90/K90</f>
        <v>2.1882261812548411E-2</v>
      </c>
      <c r="D91" s="595">
        <f>D90/K90</f>
        <v>0.11463981409759876</v>
      </c>
      <c r="E91" s="595">
        <f>E90/K90</f>
        <v>1.9558481797056545E-2</v>
      </c>
      <c r="F91" s="611">
        <f>F90/K90</f>
        <v>1.5491866769945779E-3</v>
      </c>
      <c r="G91" s="262">
        <f>G90/K90</f>
        <v>0.826297443841983</v>
      </c>
      <c r="H91" s="615">
        <f>H90/K90</f>
        <v>3.8729666924864447E-3</v>
      </c>
      <c r="I91" s="611">
        <f>I90/K90</f>
        <v>2.9047250193648335E-3</v>
      </c>
      <c r="J91" s="614">
        <f>J90/K90</f>
        <v>2.9047250193648335E-3</v>
      </c>
      <c r="K91" s="268">
        <f>SUM(B91:J91)</f>
        <v>1</v>
      </c>
      <c r="L91" s="229"/>
      <c r="M91" s="217"/>
      <c r="N91" s="217"/>
      <c r="O91" s="231"/>
    </row>
    <row r="92" spans="1:16" x14ac:dyDescent="0.3">
      <c r="A92" s="248" t="s">
        <v>71</v>
      </c>
      <c r="B92" s="270">
        <v>14</v>
      </c>
      <c r="C92" s="270">
        <v>53</v>
      </c>
      <c r="D92" s="270">
        <v>136</v>
      </c>
      <c r="E92" s="270">
        <v>44</v>
      </c>
      <c r="F92" s="270">
        <v>7</v>
      </c>
      <c r="G92" s="270">
        <v>173</v>
      </c>
      <c r="H92" s="270">
        <v>9</v>
      </c>
      <c r="I92" s="249">
        <v>7</v>
      </c>
      <c r="J92" s="250">
        <v>5</v>
      </c>
      <c r="K92" s="269"/>
      <c r="L92" s="232"/>
    </row>
    <row r="93" spans="1:16" x14ac:dyDescent="0.3">
      <c r="A93" s="248"/>
      <c r="B93" s="261"/>
      <c r="C93" s="261"/>
      <c r="D93" s="261"/>
      <c r="E93" s="261"/>
      <c r="F93" s="261"/>
      <c r="G93" s="261"/>
      <c r="H93" s="261"/>
      <c r="I93" s="249"/>
      <c r="J93" s="250"/>
      <c r="K93" s="260"/>
      <c r="L93" s="232"/>
    </row>
    <row r="94" spans="1:16" ht="15.75" customHeight="1" x14ac:dyDescent="0.3"/>
    <row r="95" spans="1:16" ht="18" x14ac:dyDescent="0.35">
      <c r="A95" s="1165" t="s">
        <v>242</v>
      </c>
      <c r="B95" s="1166"/>
      <c r="C95" s="1166"/>
      <c r="D95" s="1166"/>
      <c r="E95" s="1166"/>
      <c r="F95" s="1166"/>
      <c r="G95" s="1167"/>
    </row>
    <row r="96" spans="1:16" ht="46.8" x14ac:dyDescent="0.3">
      <c r="A96" s="270"/>
      <c r="B96" s="1042" t="s">
        <v>151</v>
      </c>
      <c r="C96" s="1043" t="s">
        <v>152</v>
      </c>
      <c r="D96" s="1044" t="s">
        <v>153</v>
      </c>
      <c r="E96" s="603" t="s">
        <v>155</v>
      </c>
      <c r="F96" s="616" t="s">
        <v>154</v>
      </c>
      <c r="G96" s="585" t="s">
        <v>0</v>
      </c>
    </row>
    <row r="97" spans="1:7" x14ac:dyDescent="0.3">
      <c r="A97" s="248" t="s">
        <v>23</v>
      </c>
      <c r="B97" s="249">
        <v>121</v>
      </c>
      <c r="C97" s="250">
        <v>22</v>
      </c>
      <c r="D97" s="602">
        <v>2</v>
      </c>
      <c r="E97" s="203">
        <v>16</v>
      </c>
      <c r="F97" s="203">
        <v>5</v>
      </c>
      <c r="G97" s="216">
        <f>SUM(B97:F97)</f>
        <v>166</v>
      </c>
    </row>
    <row r="98" spans="1:7" x14ac:dyDescent="0.3">
      <c r="A98" s="248" t="s">
        <v>24</v>
      </c>
      <c r="B98" s="249">
        <v>28</v>
      </c>
      <c r="C98" s="250">
        <v>7</v>
      </c>
      <c r="D98" s="605">
        <v>0</v>
      </c>
      <c r="E98" s="604">
        <v>5</v>
      </c>
      <c r="F98" s="216">
        <v>0</v>
      </c>
      <c r="G98" s="216">
        <f t="shared" ref="G98:G114" si="5">SUM(B98:F98)</f>
        <v>40</v>
      </c>
    </row>
    <row r="99" spans="1:7" x14ac:dyDescent="0.3">
      <c r="A99" s="248" t="s">
        <v>25</v>
      </c>
      <c r="B99" s="249">
        <v>12</v>
      </c>
      <c r="C99" s="250">
        <v>13</v>
      </c>
      <c r="D99" s="602">
        <v>0</v>
      </c>
      <c r="E99" s="203">
        <v>8</v>
      </c>
      <c r="F99" s="216">
        <v>0</v>
      </c>
      <c r="G99" s="216">
        <f t="shared" si="5"/>
        <v>33</v>
      </c>
    </row>
    <row r="100" spans="1:7" x14ac:dyDescent="0.3">
      <c r="A100" s="248" t="s">
        <v>26</v>
      </c>
      <c r="B100" s="249">
        <v>170</v>
      </c>
      <c r="C100" s="250">
        <v>18</v>
      </c>
      <c r="D100" s="602">
        <v>5</v>
      </c>
      <c r="E100" s="203">
        <v>8</v>
      </c>
      <c r="F100" s="216">
        <v>9</v>
      </c>
      <c r="G100" s="216">
        <f t="shared" si="5"/>
        <v>210</v>
      </c>
    </row>
    <row r="101" spans="1:7" x14ac:dyDescent="0.3">
      <c r="A101" s="252" t="s">
        <v>27</v>
      </c>
      <c r="B101" s="271">
        <v>133</v>
      </c>
      <c r="C101" s="272">
        <v>29</v>
      </c>
      <c r="D101" s="606">
        <v>31</v>
      </c>
      <c r="E101" s="203">
        <v>33</v>
      </c>
      <c r="F101" s="216">
        <v>4</v>
      </c>
      <c r="G101" s="216">
        <f t="shared" si="5"/>
        <v>230</v>
      </c>
    </row>
    <row r="102" spans="1:7" x14ac:dyDescent="0.3">
      <c r="A102" s="248" t="s">
        <v>28</v>
      </c>
      <c r="B102" s="249">
        <v>34</v>
      </c>
      <c r="C102" s="250">
        <v>21</v>
      </c>
      <c r="D102" s="602">
        <v>0</v>
      </c>
      <c r="E102" s="203">
        <v>3</v>
      </c>
      <c r="F102" s="216">
        <v>0</v>
      </c>
      <c r="G102" s="216">
        <f t="shared" si="5"/>
        <v>58</v>
      </c>
    </row>
    <row r="103" spans="1:7" x14ac:dyDescent="0.3">
      <c r="A103" s="248" t="s">
        <v>29</v>
      </c>
      <c r="B103" s="249">
        <v>30</v>
      </c>
      <c r="C103" s="250">
        <v>28</v>
      </c>
      <c r="D103" s="602">
        <v>3</v>
      </c>
      <c r="E103" s="203">
        <v>24</v>
      </c>
      <c r="F103" s="216">
        <v>7</v>
      </c>
      <c r="G103" s="216">
        <f t="shared" si="5"/>
        <v>92</v>
      </c>
    </row>
    <row r="104" spans="1:7" x14ac:dyDescent="0.3">
      <c r="A104" s="248" t="s">
        <v>30</v>
      </c>
      <c r="B104" s="249">
        <v>39</v>
      </c>
      <c r="C104" s="250">
        <v>9</v>
      </c>
      <c r="D104" s="602">
        <v>1</v>
      </c>
      <c r="E104" s="203">
        <v>6</v>
      </c>
      <c r="F104" s="216">
        <v>3</v>
      </c>
      <c r="G104" s="216">
        <f t="shared" si="5"/>
        <v>58</v>
      </c>
    </row>
    <row r="105" spans="1:7" x14ac:dyDescent="0.3">
      <c r="A105" s="248" t="s">
        <v>31</v>
      </c>
      <c r="B105" s="249">
        <v>81</v>
      </c>
      <c r="C105" s="250">
        <v>37</v>
      </c>
      <c r="D105" s="602">
        <v>2</v>
      </c>
      <c r="E105" s="203">
        <v>5</v>
      </c>
      <c r="F105" s="216">
        <v>2</v>
      </c>
      <c r="G105" s="216">
        <f t="shared" si="5"/>
        <v>127</v>
      </c>
    </row>
    <row r="106" spans="1:7" x14ac:dyDescent="0.3">
      <c r="A106" s="248" t="s">
        <v>32</v>
      </c>
      <c r="B106" s="249">
        <v>71</v>
      </c>
      <c r="C106" s="250">
        <v>31</v>
      </c>
      <c r="D106" s="602">
        <v>8</v>
      </c>
      <c r="E106" s="203">
        <v>23</v>
      </c>
      <c r="F106" s="216">
        <v>9</v>
      </c>
      <c r="G106" s="216">
        <f t="shared" si="5"/>
        <v>142</v>
      </c>
    </row>
    <row r="107" spans="1:7" x14ac:dyDescent="0.3">
      <c r="A107" s="248" t="s">
        <v>33</v>
      </c>
      <c r="B107" s="249">
        <v>6</v>
      </c>
      <c r="C107" s="250">
        <v>23</v>
      </c>
      <c r="D107" s="602">
        <v>1</v>
      </c>
      <c r="E107" s="203">
        <v>11</v>
      </c>
      <c r="F107" s="216">
        <v>0</v>
      </c>
      <c r="G107" s="216">
        <f t="shared" si="5"/>
        <v>41</v>
      </c>
    </row>
    <row r="108" spans="1:7" x14ac:dyDescent="0.3">
      <c r="A108" s="248" t="s">
        <v>34</v>
      </c>
      <c r="B108" s="249">
        <v>67</v>
      </c>
      <c r="C108" s="250">
        <v>42</v>
      </c>
      <c r="D108" s="602">
        <v>10</v>
      </c>
      <c r="E108" s="203">
        <v>16</v>
      </c>
      <c r="F108" s="216">
        <v>0</v>
      </c>
      <c r="G108" s="216">
        <f t="shared" si="5"/>
        <v>135</v>
      </c>
    </row>
    <row r="109" spans="1:7" x14ac:dyDescent="0.3">
      <c r="A109" s="248" t="s">
        <v>35</v>
      </c>
      <c r="B109" s="249">
        <v>122</v>
      </c>
      <c r="C109" s="250">
        <v>14</v>
      </c>
      <c r="D109" s="602">
        <v>5</v>
      </c>
      <c r="E109" s="203">
        <v>6</v>
      </c>
      <c r="F109" s="216">
        <v>0</v>
      </c>
      <c r="G109" s="216">
        <f t="shared" si="5"/>
        <v>147</v>
      </c>
    </row>
    <row r="110" spans="1:7" x14ac:dyDescent="0.3">
      <c r="A110" s="248" t="s">
        <v>36</v>
      </c>
      <c r="B110" s="249">
        <v>145</v>
      </c>
      <c r="C110" s="250">
        <v>38</v>
      </c>
      <c r="D110" s="602">
        <v>7</v>
      </c>
      <c r="E110" s="203">
        <v>68</v>
      </c>
      <c r="F110" s="216">
        <v>7</v>
      </c>
      <c r="G110" s="216">
        <f t="shared" si="5"/>
        <v>265</v>
      </c>
    </row>
    <row r="111" spans="1:7" x14ac:dyDescent="0.3">
      <c r="A111" s="248" t="s">
        <v>37</v>
      </c>
      <c r="B111" s="249">
        <v>39</v>
      </c>
      <c r="C111" s="250">
        <v>16</v>
      </c>
      <c r="D111" s="602">
        <v>3</v>
      </c>
      <c r="E111" s="203">
        <v>5</v>
      </c>
      <c r="F111" s="216">
        <v>0</v>
      </c>
      <c r="G111" s="216">
        <f t="shared" si="5"/>
        <v>63</v>
      </c>
    </row>
    <row r="112" spans="1:7" x14ac:dyDescent="0.3">
      <c r="A112" s="248" t="s">
        <v>38</v>
      </c>
      <c r="B112" s="249">
        <v>38</v>
      </c>
      <c r="C112" s="250">
        <v>3</v>
      </c>
      <c r="D112" s="602">
        <v>0</v>
      </c>
      <c r="E112" s="203">
        <v>4</v>
      </c>
      <c r="F112" s="216">
        <v>0</v>
      </c>
      <c r="G112" s="216">
        <f t="shared" si="5"/>
        <v>45</v>
      </c>
    </row>
    <row r="113" spans="1:7" x14ac:dyDescent="0.3">
      <c r="A113" s="248" t="s">
        <v>39</v>
      </c>
      <c r="B113" s="249">
        <v>2</v>
      </c>
      <c r="C113" s="250">
        <v>3</v>
      </c>
      <c r="D113" s="602">
        <v>0</v>
      </c>
      <c r="E113" s="602">
        <v>1</v>
      </c>
      <c r="F113" s="216">
        <v>0</v>
      </c>
      <c r="G113" s="216">
        <f t="shared" si="5"/>
        <v>6</v>
      </c>
    </row>
    <row r="114" spans="1:7" x14ac:dyDescent="0.3">
      <c r="A114" s="253" t="s">
        <v>0</v>
      </c>
      <c r="B114" s="254">
        <f>SUM(B97:B113)</f>
        <v>1138</v>
      </c>
      <c r="C114" s="255">
        <f>SUM(C97:C113)</f>
        <v>354</v>
      </c>
      <c r="D114" s="255">
        <f t="shared" ref="D114:F114" si="6">SUM(D97:D113)</f>
        <v>78</v>
      </c>
      <c r="E114" s="255">
        <f t="shared" si="6"/>
        <v>242</v>
      </c>
      <c r="F114" s="255">
        <f t="shared" si="6"/>
        <v>46</v>
      </c>
      <c r="G114" s="728">
        <f t="shared" si="5"/>
        <v>1858</v>
      </c>
    </row>
    <row r="115" spans="1:7" x14ac:dyDescent="0.3">
      <c r="A115" s="248" t="s">
        <v>1</v>
      </c>
      <c r="B115" s="262">
        <f>B114/G114</f>
        <v>0.61248654467168995</v>
      </c>
      <c r="C115" s="274">
        <f>C114/G114</f>
        <v>0.19052744886975242</v>
      </c>
      <c r="D115" s="607">
        <f>D114/G114</f>
        <v>4.1980624327233582E-2</v>
      </c>
      <c r="E115" s="608">
        <f>E114/G114</f>
        <v>0.1302475780409042</v>
      </c>
      <c r="F115" s="608">
        <f>F114/G114</f>
        <v>2.4757804090419805E-2</v>
      </c>
      <c r="G115" s="608">
        <f>SUM(B115:E115)</f>
        <v>0.97524219590958028</v>
      </c>
    </row>
    <row r="116" spans="1:7" x14ac:dyDescent="0.3">
      <c r="A116" s="248" t="s">
        <v>71</v>
      </c>
      <c r="B116" s="249">
        <v>152</v>
      </c>
      <c r="C116" s="609">
        <v>105</v>
      </c>
      <c r="D116" s="610">
        <v>40</v>
      </c>
      <c r="E116" s="203">
        <v>79</v>
      </c>
      <c r="F116" s="216">
        <v>14</v>
      </c>
    </row>
  </sheetData>
  <mergeCells count="9">
    <mergeCell ref="A71:K71"/>
    <mergeCell ref="A24:D24"/>
    <mergeCell ref="A1:E1"/>
    <mergeCell ref="A95:G95"/>
    <mergeCell ref="B48:D48"/>
    <mergeCell ref="C2:D2"/>
    <mergeCell ref="E48:F48"/>
    <mergeCell ref="G48:H48"/>
    <mergeCell ref="A47:I47"/>
  </mergeCells>
  <phoneticPr fontId="1" type="noConversion"/>
  <printOptions horizontalCentered="1" gridLines="1"/>
  <pageMargins left="0.7" right="0.7" top="1.25" bottom="0.75" header="0.55000000000000004" footer="0.55000000000000004"/>
  <pageSetup scale="61" orientation="landscape" r:id="rId1"/>
  <headerFooter alignWithMargins="0">
    <oddHeader>&amp;C&amp;"Microsoft Sans Serif,Bold"&amp;14&amp;K04-046SREB Council on Collegate Education for Nursing
2012 Annual Survey Results
Faculty Profiles</oddHeader>
    <oddFooter>&amp;C&amp;"Microsoft Sans Serif,Bold"&amp;12&amp;K04-047Page &amp;P</oddFooter>
  </headerFooter>
  <rowBreaks count="2" manualBreakCount="2">
    <brk id="46" max="10" man="1"/>
    <brk id="9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S72"/>
  <sheetViews>
    <sheetView view="pageLayout" topLeftCell="A28" zoomScale="90" zoomScaleNormal="130" zoomScalePageLayoutView="90" workbookViewId="0">
      <selection sqref="A1:L1"/>
    </sheetView>
  </sheetViews>
  <sheetFormatPr defaultColWidth="9.109375" defaultRowHeight="15.6" x14ac:dyDescent="0.3"/>
  <cols>
    <col min="1" max="1" width="34.5546875" style="177" customWidth="1"/>
    <col min="2" max="2" width="15.6640625" style="177" customWidth="1"/>
    <col min="3" max="3" width="12.88671875" style="177" customWidth="1"/>
    <col min="4" max="4" width="13.6640625" style="177" customWidth="1"/>
    <col min="5" max="5" width="12.88671875" style="177" customWidth="1"/>
    <col min="6" max="6" width="13.109375" style="177" customWidth="1"/>
    <col min="7" max="7" width="12.6640625" style="177" customWidth="1"/>
    <col min="8" max="8" width="11.6640625" style="177" customWidth="1"/>
    <col min="9" max="9" width="12" style="177" customWidth="1"/>
    <col min="10" max="10" width="12.88671875" style="177" customWidth="1"/>
    <col min="11" max="11" width="10.6640625" style="177" customWidth="1"/>
    <col min="12" max="12" width="11.88671875" style="177" bestFit="1" customWidth="1"/>
    <col min="13" max="16384" width="9.109375" style="177"/>
  </cols>
  <sheetData>
    <row r="1" spans="1:13" ht="19.8" x14ac:dyDescent="0.35">
      <c r="A1" s="1175" t="s">
        <v>211</v>
      </c>
      <c r="B1" s="1176"/>
      <c r="C1" s="1176"/>
      <c r="D1" s="1176"/>
      <c r="E1" s="1176"/>
      <c r="F1" s="1176"/>
      <c r="G1" s="1176"/>
      <c r="H1" s="1176"/>
      <c r="I1" s="1176"/>
      <c r="J1" s="1176"/>
      <c r="K1" s="1176"/>
      <c r="L1" s="1177"/>
    </row>
    <row r="2" spans="1:13" s="179" customFormat="1" ht="16.5" customHeight="1" x14ac:dyDescent="0.3">
      <c r="A2" s="178"/>
      <c r="B2" s="1182" t="s">
        <v>13</v>
      </c>
      <c r="C2" s="1183"/>
      <c r="D2" s="1183"/>
      <c r="E2" s="1183"/>
      <c r="F2" s="1184" t="s">
        <v>15</v>
      </c>
      <c r="G2" s="1185"/>
      <c r="H2" s="1186"/>
      <c r="I2" s="1187" t="s">
        <v>40</v>
      </c>
      <c r="J2" s="1188"/>
      <c r="K2" s="1189"/>
      <c r="L2" s="883"/>
    </row>
    <row r="3" spans="1:13" s="179" customFormat="1" ht="16.5" customHeight="1" x14ac:dyDescent="0.3">
      <c r="A3" s="185"/>
      <c r="B3" s="875" t="s">
        <v>207</v>
      </c>
      <c r="C3" s="876" t="s">
        <v>203</v>
      </c>
      <c r="D3" s="875" t="s">
        <v>166</v>
      </c>
      <c r="E3" s="877" t="s">
        <v>12</v>
      </c>
      <c r="F3" s="878" t="s">
        <v>14</v>
      </c>
      <c r="G3" s="879" t="s">
        <v>166</v>
      </c>
      <c r="H3" s="880" t="s">
        <v>12</v>
      </c>
      <c r="I3" s="881" t="s">
        <v>14</v>
      </c>
      <c r="J3" s="879" t="s">
        <v>166</v>
      </c>
      <c r="K3" s="880" t="s">
        <v>12</v>
      </c>
      <c r="L3" s="882" t="s">
        <v>0</v>
      </c>
    </row>
    <row r="4" spans="1:13" x14ac:dyDescent="0.3">
      <c r="A4" s="180" t="s">
        <v>23</v>
      </c>
      <c r="B4" s="181">
        <v>5</v>
      </c>
      <c r="C4" s="181">
        <v>1</v>
      </c>
      <c r="D4" s="181">
        <v>1</v>
      </c>
      <c r="E4" s="200">
        <f>B4+C4+D4</f>
        <v>7</v>
      </c>
      <c r="F4" s="678">
        <v>4</v>
      </c>
      <c r="G4" s="181">
        <v>0</v>
      </c>
      <c r="H4" s="685">
        <f>F4+G4</f>
        <v>4</v>
      </c>
      <c r="I4" s="678">
        <v>0</v>
      </c>
      <c r="J4" s="181">
        <v>0</v>
      </c>
      <c r="K4" s="679">
        <f>I4+J4</f>
        <v>0</v>
      </c>
      <c r="L4" s="183">
        <f>SUM(E4,H4,K4)</f>
        <v>11</v>
      </c>
      <c r="M4" s="184"/>
    </row>
    <row r="5" spans="1:13" x14ac:dyDescent="0.3">
      <c r="A5" s="180" t="s">
        <v>24</v>
      </c>
      <c r="B5" s="181">
        <v>0</v>
      </c>
      <c r="C5" s="181">
        <v>0</v>
      </c>
      <c r="D5" s="181">
        <v>0</v>
      </c>
      <c r="E5" s="200">
        <f t="shared" ref="E5:E21" si="0">B5+C5+D5</f>
        <v>0</v>
      </c>
      <c r="F5" s="678">
        <v>3</v>
      </c>
      <c r="G5" s="181">
        <v>0</v>
      </c>
      <c r="H5" s="685">
        <f t="shared" ref="H5" si="1">F5+G5</f>
        <v>3</v>
      </c>
      <c r="I5" s="678">
        <v>0</v>
      </c>
      <c r="J5" s="181">
        <v>0</v>
      </c>
      <c r="K5" s="679">
        <f t="shared" ref="K5:K21" si="2">I5+J5</f>
        <v>0</v>
      </c>
      <c r="L5" s="183">
        <f t="shared" ref="L5:L21" si="3">SUM(E5,H5,K5)</f>
        <v>3</v>
      </c>
      <c r="M5" s="184"/>
    </row>
    <row r="6" spans="1:13" x14ac:dyDescent="0.3">
      <c r="A6" s="329" t="s">
        <v>25</v>
      </c>
      <c r="B6" s="181">
        <v>0</v>
      </c>
      <c r="C6" s="181">
        <v>0</v>
      </c>
      <c r="D6" s="181">
        <v>0</v>
      </c>
      <c r="E6" s="200">
        <f t="shared" si="0"/>
        <v>0</v>
      </c>
      <c r="F6" s="678">
        <v>0</v>
      </c>
      <c r="G6" s="181">
        <v>0</v>
      </c>
      <c r="H6" s="685">
        <v>0</v>
      </c>
      <c r="I6" s="678">
        <v>0</v>
      </c>
      <c r="J6" s="181">
        <v>0</v>
      </c>
      <c r="K6" s="679">
        <f t="shared" si="2"/>
        <v>0</v>
      </c>
      <c r="L6" s="183">
        <f t="shared" si="3"/>
        <v>0</v>
      </c>
      <c r="M6" s="184"/>
    </row>
    <row r="7" spans="1:13" x14ac:dyDescent="0.3">
      <c r="A7" s="180" t="s">
        <v>26</v>
      </c>
      <c r="B7" s="181">
        <v>4</v>
      </c>
      <c r="C7" s="181">
        <v>1</v>
      </c>
      <c r="D7" s="181">
        <v>3</v>
      </c>
      <c r="E7" s="200">
        <f t="shared" si="0"/>
        <v>8</v>
      </c>
      <c r="F7" s="678">
        <v>3</v>
      </c>
      <c r="G7" s="181">
        <v>0</v>
      </c>
      <c r="H7" s="685">
        <f>F7+G7</f>
        <v>3</v>
      </c>
      <c r="I7" s="678">
        <v>0</v>
      </c>
      <c r="J7" s="181">
        <v>0</v>
      </c>
      <c r="K7" s="679">
        <f t="shared" si="2"/>
        <v>0</v>
      </c>
      <c r="L7" s="183">
        <f t="shared" si="3"/>
        <v>11</v>
      </c>
      <c r="M7" s="184"/>
    </row>
    <row r="8" spans="1:13" x14ac:dyDescent="0.3">
      <c r="A8" s="180" t="s">
        <v>27</v>
      </c>
      <c r="B8" s="181">
        <v>7</v>
      </c>
      <c r="C8" s="181">
        <v>2</v>
      </c>
      <c r="D8" s="181">
        <v>3</v>
      </c>
      <c r="E8" s="200">
        <f t="shared" si="0"/>
        <v>12</v>
      </c>
      <c r="F8" s="678">
        <v>9</v>
      </c>
      <c r="G8" s="181">
        <v>0</v>
      </c>
      <c r="H8" s="685">
        <f>F8+G8</f>
        <v>9</v>
      </c>
      <c r="I8" s="678">
        <v>0</v>
      </c>
      <c r="J8" s="181">
        <v>0</v>
      </c>
      <c r="K8" s="679">
        <f t="shared" si="2"/>
        <v>0</v>
      </c>
      <c r="L8" s="183">
        <f t="shared" si="3"/>
        <v>21</v>
      </c>
      <c r="M8" s="184"/>
    </row>
    <row r="9" spans="1:13" x14ac:dyDescent="0.3">
      <c r="A9" s="180" t="s">
        <v>28</v>
      </c>
      <c r="B9" s="181">
        <v>2</v>
      </c>
      <c r="C9" s="181">
        <v>0</v>
      </c>
      <c r="D9" s="181">
        <v>1</v>
      </c>
      <c r="E9" s="200">
        <f t="shared" si="0"/>
        <v>3</v>
      </c>
      <c r="F9" s="678">
        <v>0</v>
      </c>
      <c r="G9" s="181">
        <v>0</v>
      </c>
      <c r="H9" s="685">
        <f t="shared" ref="H9:H20" si="4">F9+G9</f>
        <v>0</v>
      </c>
      <c r="I9" s="678">
        <v>0</v>
      </c>
      <c r="J9" s="181">
        <v>0</v>
      </c>
      <c r="K9" s="679">
        <f t="shared" si="2"/>
        <v>0</v>
      </c>
      <c r="L9" s="183">
        <f t="shared" si="3"/>
        <v>3</v>
      </c>
      <c r="M9" s="184"/>
    </row>
    <row r="10" spans="1:13" x14ac:dyDescent="0.3">
      <c r="A10" s="180" t="s">
        <v>29</v>
      </c>
      <c r="B10" s="181">
        <v>1</v>
      </c>
      <c r="C10" s="181">
        <v>2</v>
      </c>
      <c r="D10" s="181">
        <v>1</v>
      </c>
      <c r="E10" s="200">
        <f t="shared" si="0"/>
        <v>4</v>
      </c>
      <c r="F10" s="678">
        <v>7</v>
      </c>
      <c r="G10" s="181">
        <v>0</v>
      </c>
      <c r="H10" s="685">
        <f t="shared" si="4"/>
        <v>7</v>
      </c>
      <c r="I10" s="678">
        <v>0</v>
      </c>
      <c r="J10" s="181">
        <v>0</v>
      </c>
      <c r="K10" s="679">
        <f t="shared" si="2"/>
        <v>0</v>
      </c>
      <c r="L10" s="183">
        <f t="shared" si="3"/>
        <v>11</v>
      </c>
      <c r="M10" s="184"/>
    </row>
    <row r="11" spans="1:13" x14ac:dyDescent="0.3">
      <c r="A11" s="180" t="s">
        <v>30</v>
      </c>
      <c r="B11" s="181">
        <v>2</v>
      </c>
      <c r="C11" s="181">
        <v>0</v>
      </c>
      <c r="D11" s="181">
        <v>1</v>
      </c>
      <c r="E11" s="200">
        <f t="shared" si="0"/>
        <v>3</v>
      </c>
      <c r="F11" s="678">
        <v>1</v>
      </c>
      <c r="G11" s="181">
        <v>0</v>
      </c>
      <c r="H11" s="685">
        <f t="shared" si="4"/>
        <v>1</v>
      </c>
      <c r="I11" s="678">
        <v>0</v>
      </c>
      <c r="J11" s="181">
        <v>0</v>
      </c>
      <c r="K11" s="679">
        <f t="shared" si="2"/>
        <v>0</v>
      </c>
      <c r="L11" s="183">
        <f t="shared" si="3"/>
        <v>4</v>
      </c>
      <c r="M11" s="184"/>
    </row>
    <row r="12" spans="1:13" x14ac:dyDescent="0.3">
      <c r="A12" s="180" t="s">
        <v>31</v>
      </c>
      <c r="B12" s="181">
        <v>2</v>
      </c>
      <c r="C12" s="181">
        <v>0</v>
      </c>
      <c r="D12" s="181">
        <v>3</v>
      </c>
      <c r="E12" s="200">
        <f t="shared" si="0"/>
        <v>5</v>
      </c>
      <c r="F12" s="678">
        <v>12</v>
      </c>
      <c r="G12" s="181">
        <v>0</v>
      </c>
      <c r="H12" s="685">
        <f t="shared" si="4"/>
        <v>12</v>
      </c>
      <c r="I12" s="678">
        <v>0</v>
      </c>
      <c r="J12" s="181">
        <v>0</v>
      </c>
      <c r="K12" s="679">
        <f t="shared" si="2"/>
        <v>0</v>
      </c>
      <c r="L12" s="183">
        <f t="shared" si="3"/>
        <v>17</v>
      </c>
      <c r="M12" s="184"/>
    </row>
    <row r="13" spans="1:13" x14ac:dyDescent="0.3">
      <c r="A13" s="180" t="s">
        <v>32</v>
      </c>
      <c r="B13" s="181">
        <v>2</v>
      </c>
      <c r="C13" s="181">
        <v>2</v>
      </c>
      <c r="D13" s="181">
        <v>3</v>
      </c>
      <c r="E13" s="200">
        <f t="shared" si="0"/>
        <v>7</v>
      </c>
      <c r="F13" s="678">
        <v>1</v>
      </c>
      <c r="G13" s="181">
        <v>0</v>
      </c>
      <c r="H13" s="685">
        <f t="shared" si="4"/>
        <v>1</v>
      </c>
      <c r="I13" s="678">
        <v>0</v>
      </c>
      <c r="J13" s="181">
        <v>0</v>
      </c>
      <c r="K13" s="679">
        <f t="shared" si="2"/>
        <v>0</v>
      </c>
      <c r="L13" s="183">
        <f t="shared" si="3"/>
        <v>8</v>
      </c>
      <c r="M13" s="184"/>
    </row>
    <row r="14" spans="1:13" x14ac:dyDescent="0.3">
      <c r="A14" s="180" t="s">
        <v>33</v>
      </c>
      <c r="B14" s="181">
        <v>0</v>
      </c>
      <c r="C14" s="181">
        <v>2</v>
      </c>
      <c r="D14" s="181">
        <v>0</v>
      </c>
      <c r="E14" s="200">
        <f t="shared" si="0"/>
        <v>2</v>
      </c>
      <c r="F14" s="678">
        <v>0</v>
      </c>
      <c r="G14" s="181">
        <v>0</v>
      </c>
      <c r="H14" s="685">
        <f t="shared" si="4"/>
        <v>0</v>
      </c>
      <c r="I14" s="678">
        <v>0</v>
      </c>
      <c r="J14" s="181">
        <v>0</v>
      </c>
      <c r="K14" s="679">
        <f t="shared" si="2"/>
        <v>0</v>
      </c>
      <c r="L14" s="183">
        <f t="shared" si="3"/>
        <v>2</v>
      </c>
      <c r="M14" s="184"/>
    </row>
    <row r="15" spans="1:13" x14ac:dyDescent="0.3">
      <c r="A15" s="180" t="s">
        <v>34</v>
      </c>
      <c r="B15" s="181">
        <v>7</v>
      </c>
      <c r="C15" s="181">
        <v>1</v>
      </c>
      <c r="D15" s="181">
        <v>3</v>
      </c>
      <c r="E15" s="200">
        <f t="shared" si="0"/>
        <v>11</v>
      </c>
      <c r="F15" s="678">
        <v>8</v>
      </c>
      <c r="G15" s="181">
        <v>0</v>
      </c>
      <c r="H15" s="685">
        <f t="shared" si="4"/>
        <v>8</v>
      </c>
      <c r="I15" s="678">
        <v>0</v>
      </c>
      <c r="J15" s="181">
        <v>0</v>
      </c>
      <c r="K15" s="679">
        <f t="shared" si="2"/>
        <v>0</v>
      </c>
      <c r="L15" s="183">
        <f t="shared" si="3"/>
        <v>19</v>
      </c>
      <c r="M15" s="184"/>
    </row>
    <row r="16" spans="1:13" x14ac:dyDescent="0.3">
      <c r="A16" s="180" t="s">
        <v>35</v>
      </c>
      <c r="B16" s="181">
        <v>1</v>
      </c>
      <c r="C16" s="181">
        <v>0</v>
      </c>
      <c r="D16" s="181">
        <v>1</v>
      </c>
      <c r="E16" s="200">
        <f t="shared" si="0"/>
        <v>2</v>
      </c>
      <c r="F16" s="678">
        <v>8</v>
      </c>
      <c r="G16" s="181">
        <v>0</v>
      </c>
      <c r="H16" s="685">
        <f t="shared" si="4"/>
        <v>8</v>
      </c>
      <c r="I16" s="678">
        <v>0</v>
      </c>
      <c r="J16" s="181">
        <v>0</v>
      </c>
      <c r="K16" s="679">
        <f t="shared" si="2"/>
        <v>0</v>
      </c>
      <c r="L16" s="183">
        <f t="shared" si="3"/>
        <v>10</v>
      </c>
      <c r="M16" s="184"/>
    </row>
    <row r="17" spans="1:19" x14ac:dyDescent="0.3">
      <c r="A17" s="180" t="s">
        <v>36</v>
      </c>
      <c r="B17" s="181">
        <v>4</v>
      </c>
      <c r="C17" s="181">
        <v>1</v>
      </c>
      <c r="D17" s="181">
        <v>1</v>
      </c>
      <c r="E17" s="200">
        <f t="shared" si="0"/>
        <v>6</v>
      </c>
      <c r="F17" s="678">
        <v>12</v>
      </c>
      <c r="G17" s="181">
        <v>0</v>
      </c>
      <c r="H17" s="685">
        <f t="shared" si="4"/>
        <v>12</v>
      </c>
      <c r="I17" s="678">
        <v>0</v>
      </c>
      <c r="J17" s="181">
        <v>0</v>
      </c>
      <c r="K17" s="679">
        <f t="shared" si="2"/>
        <v>0</v>
      </c>
      <c r="L17" s="183">
        <f t="shared" si="3"/>
        <v>18</v>
      </c>
      <c r="M17" s="184"/>
    </row>
    <row r="18" spans="1:19" x14ac:dyDescent="0.3">
      <c r="A18" s="180" t="s">
        <v>37</v>
      </c>
      <c r="B18" s="181">
        <v>2</v>
      </c>
      <c r="C18" s="181">
        <v>0</v>
      </c>
      <c r="D18" s="181">
        <v>1</v>
      </c>
      <c r="E18" s="200">
        <f t="shared" si="0"/>
        <v>3</v>
      </c>
      <c r="F18" s="678">
        <v>0</v>
      </c>
      <c r="G18" s="181">
        <v>0</v>
      </c>
      <c r="H18" s="685">
        <f t="shared" si="4"/>
        <v>0</v>
      </c>
      <c r="I18" s="678">
        <v>0</v>
      </c>
      <c r="J18" s="181">
        <v>0</v>
      </c>
      <c r="K18" s="679">
        <f t="shared" si="2"/>
        <v>0</v>
      </c>
      <c r="L18" s="183">
        <f t="shared" si="3"/>
        <v>3</v>
      </c>
      <c r="M18" s="184"/>
    </row>
    <row r="19" spans="1:19" x14ac:dyDescent="0.3">
      <c r="A19" s="180" t="s">
        <v>38</v>
      </c>
      <c r="B19" s="181">
        <v>0</v>
      </c>
      <c r="C19" s="181">
        <v>0</v>
      </c>
      <c r="D19" s="181">
        <v>0</v>
      </c>
      <c r="E19" s="200">
        <f t="shared" si="0"/>
        <v>0</v>
      </c>
      <c r="F19" s="678">
        <v>0</v>
      </c>
      <c r="G19" s="181">
        <v>0</v>
      </c>
      <c r="H19" s="685">
        <f t="shared" si="4"/>
        <v>0</v>
      </c>
      <c r="I19" s="678">
        <v>0</v>
      </c>
      <c r="J19" s="181">
        <v>0</v>
      </c>
      <c r="K19" s="679">
        <f t="shared" si="2"/>
        <v>0</v>
      </c>
      <c r="L19" s="183">
        <f t="shared" si="3"/>
        <v>0</v>
      </c>
      <c r="M19" s="184"/>
    </row>
    <row r="20" spans="1:19" x14ac:dyDescent="0.3">
      <c r="A20" s="180" t="s">
        <v>39</v>
      </c>
      <c r="B20" s="181">
        <v>0</v>
      </c>
      <c r="C20" s="181">
        <v>0</v>
      </c>
      <c r="D20" s="181">
        <v>0</v>
      </c>
      <c r="E20" s="200">
        <f t="shared" si="0"/>
        <v>0</v>
      </c>
      <c r="F20" s="678">
        <v>0</v>
      </c>
      <c r="G20" s="181">
        <v>0</v>
      </c>
      <c r="H20" s="685">
        <f t="shared" si="4"/>
        <v>0</v>
      </c>
      <c r="I20" s="678">
        <v>0</v>
      </c>
      <c r="J20" s="181">
        <v>0</v>
      </c>
      <c r="K20" s="679">
        <f t="shared" si="2"/>
        <v>0</v>
      </c>
      <c r="L20" s="183">
        <f t="shared" si="3"/>
        <v>0</v>
      </c>
      <c r="M20" s="184"/>
    </row>
    <row r="21" spans="1:19" x14ac:dyDescent="0.3">
      <c r="A21" s="185" t="s">
        <v>0</v>
      </c>
      <c r="B21" s="186">
        <f>SUM(B4:B20)</f>
        <v>39</v>
      </c>
      <c r="D21" s="186">
        <f>SUM(D4:D20)</f>
        <v>22</v>
      </c>
      <c r="E21" s="200">
        <f t="shared" si="0"/>
        <v>61</v>
      </c>
      <c r="F21" s="680">
        <f t="shared" ref="F21:G21" si="5">SUM(F4:F20)</f>
        <v>68</v>
      </c>
      <c r="G21" s="186">
        <f t="shared" si="5"/>
        <v>0</v>
      </c>
      <c r="H21" s="687">
        <f t="shared" ref="H21" si="6">SUM(H4:H20)</f>
        <v>68</v>
      </c>
      <c r="I21" s="680">
        <f t="shared" ref="I21" si="7">SUM(I4:I20)</f>
        <v>0</v>
      </c>
      <c r="J21" s="186">
        <f t="shared" ref="J21" si="8">SUM(J4:J20)</f>
        <v>0</v>
      </c>
      <c r="K21" s="679">
        <f t="shared" si="2"/>
        <v>0</v>
      </c>
      <c r="L21" s="183">
        <f t="shared" si="3"/>
        <v>129</v>
      </c>
      <c r="M21" s="184"/>
      <c r="N21" s="187"/>
      <c r="O21" s="187"/>
      <c r="P21" s="187"/>
      <c r="Q21" s="187"/>
      <c r="R21" s="187"/>
      <c r="S21" s="187"/>
    </row>
    <row r="22" spans="1:19" x14ac:dyDescent="0.3">
      <c r="A22" s="180" t="s">
        <v>18</v>
      </c>
      <c r="B22" s="621">
        <f>B21/L21</f>
        <v>0.30232558139534882</v>
      </c>
      <c r="D22" s="621">
        <f>D21/L21</f>
        <v>0.17054263565891473</v>
      </c>
      <c r="E22" s="622"/>
      <c r="F22" s="682">
        <f>F21/L21</f>
        <v>0.52713178294573648</v>
      </c>
      <c r="G22" s="623"/>
      <c r="H22" s="683"/>
      <c r="I22" s="682"/>
      <c r="J22" s="188"/>
      <c r="K22" s="683"/>
      <c r="L22" s="189">
        <f>SUM(B22:K22)</f>
        <v>1</v>
      </c>
      <c r="M22" s="190"/>
      <c r="N22" s="190"/>
      <c r="O22" s="190"/>
      <c r="P22" s="190"/>
      <c r="Q22" s="190"/>
      <c r="R22" s="190"/>
      <c r="S22" s="190"/>
    </row>
    <row r="23" spans="1:19" x14ac:dyDescent="0.3">
      <c r="A23" s="180" t="s">
        <v>71</v>
      </c>
      <c r="B23" s="181">
        <v>27</v>
      </c>
      <c r="C23" s="177">
        <v>9</v>
      </c>
      <c r="D23" s="181">
        <v>20</v>
      </c>
      <c r="E23" s="200"/>
      <c r="F23" s="684">
        <v>57</v>
      </c>
      <c r="G23" s="182">
        <v>0</v>
      </c>
      <c r="H23" s="685"/>
      <c r="I23" s="686">
        <v>0</v>
      </c>
      <c r="J23" s="182">
        <v>0</v>
      </c>
      <c r="K23" s="681">
        <v>0</v>
      </c>
      <c r="L23" s="189"/>
      <c r="M23" s="190"/>
      <c r="N23" s="190"/>
      <c r="O23" s="190"/>
      <c r="P23" s="190"/>
      <c r="Q23" s="190"/>
      <c r="R23" s="190"/>
      <c r="S23" s="190"/>
    </row>
    <row r="24" spans="1:19" ht="17.399999999999999" x14ac:dyDescent="0.3">
      <c r="A24" s="180" t="s">
        <v>243</v>
      </c>
      <c r="B24" s="181"/>
      <c r="D24" s="181"/>
      <c r="E24" s="200"/>
      <c r="F24" s="888"/>
      <c r="G24" s="182"/>
      <c r="H24" s="889"/>
      <c r="I24" s="890"/>
      <c r="J24" s="182"/>
      <c r="K24" s="891"/>
      <c r="L24" s="189"/>
      <c r="M24" s="190"/>
      <c r="N24" s="190"/>
      <c r="O24" s="190"/>
      <c r="P24" s="190"/>
      <c r="Q24" s="190"/>
      <c r="R24" s="190"/>
      <c r="S24" s="190"/>
    </row>
    <row r="25" spans="1:19" ht="17.399999999999999" x14ac:dyDescent="0.3">
      <c r="A25" s="191"/>
      <c r="B25" s="192"/>
      <c r="C25" s="192"/>
      <c r="D25" s="192"/>
      <c r="E25" s="617"/>
      <c r="F25" s="619"/>
      <c r="G25" s="192"/>
      <c r="H25" s="620"/>
      <c r="I25" s="618"/>
      <c r="J25" s="193"/>
      <c r="K25" s="193"/>
    </row>
    <row r="26" spans="1:19" ht="19.8" x14ac:dyDescent="0.35">
      <c r="A26" s="1181" t="s">
        <v>208</v>
      </c>
      <c r="B26" s="1181"/>
      <c r="C26" s="1181"/>
      <c r="D26" s="1181"/>
      <c r="E26" s="1181"/>
      <c r="F26" s="1181"/>
      <c r="G26" s="1181"/>
      <c r="H26" s="194"/>
      <c r="I26" s="194"/>
      <c r="J26" s="194"/>
      <c r="K26" s="193"/>
    </row>
    <row r="27" spans="1:19" s="197" customFormat="1" ht="16.8" x14ac:dyDescent="0.3">
      <c r="A27" s="195"/>
      <c r="B27" s="893" t="s">
        <v>74</v>
      </c>
      <c r="C27" s="893" t="s">
        <v>19</v>
      </c>
      <c r="D27" s="893" t="s">
        <v>20</v>
      </c>
      <c r="E27" s="893" t="s">
        <v>47</v>
      </c>
      <c r="F27" s="894" t="s">
        <v>48</v>
      </c>
      <c r="G27" s="895" t="s">
        <v>0</v>
      </c>
      <c r="H27" s="196"/>
    </row>
    <row r="28" spans="1:19" x14ac:dyDescent="0.3">
      <c r="A28" s="180" t="s">
        <v>23</v>
      </c>
      <c r="B28" s="181">
        <v>1</v>
      </c>
      <c r="C28" s="181">
        <v>2</v>
      </c>
      <c r="D28" s="181">
        <v>2</v>
      </c>
      <c r="E28" s="181">
        <v>0</v>
      </c>
      <c r="F28" s="200">
        <v>1</v>
      </c>
      <c r="G28" s="729">
        <f>SUM(B28:F28)</f>
        <v>6</v>
      </c>
      <c r="H28" s="199"/>
      <c r="I28" s="187"/>
    </row>
    <row r="29" spans="1:19" x14ac:dyDescent="0.3">
      <c r="A29" s="180" t="s">
        <v>24</v>
      </c>
      <c r="B29" s="181">
        <v>1</v>
      </c>
      <c r="C29" s="181">
        <v>1</v>
      </c>
      <c r="D29" s="181">
        <v>0</v>
      </c>
      <c r="E29" s="181">
        <v>0</v>
      </c>
      <c r="F29" s="200">
        <v>1</v>
      </c>
      <c r="G29" s="729">
        <f t="shared" ref="G29:G44" si="9">SUM(B29:F29)</f>
        <v>3</v>
      </c>
      <c r="H29" s="199"/>
      <c r="I29" s="187"/>
    </row>
    <row r="30" spans="1:19" x14ac:dyDescent="0.3">
      <c r="A30" s="180" t="s">
        <v>25</v>
      </c>
      <c r="B30" s="181">
        <v>0</v>
      </c>
      <c r="C30" s="181">
        <v>0</v>
      </c>
      <c r="D30" s="181">
        <v>0</v>
      </c>
      <c r="E30" s="181">
        <v>0</v>
      </c>
      <c r="F30" s="200">
        <v>0</v>
      </c>
      <c r="G30" s="729">
        <f t="shared" si="9"/>
        <v>0</v>
      </c>
      <c r="H30" s="199"/>
      <c r="I30" s="187"/>
    </row>
    <row r="31" spans="1:19" x14ac:dyDescent="0.3">
      <c r="A31" s="180" t="s">
        <v>26</v>
      </c>
      <c r="B31" s="181">
        <v>1</v>
      </c>
      <c r="C31" s="181">
        <v>1</v>
      </c>
      <c r="D31" s="181">
        <v>1</v>
      </c>
      <c r="E31" s="181">
        <v>1</v>
      </c>
      <c r="F31" s="200">
        <v>1</v>
      </c>
      <c r="G31" s="729">
        <f t="shared" si="9"/>
        <v>5</v>
      </c>
      <c r="H31" s="199"/>
      <c r="I31" s="187"/>
    </row>
    <row r="32" spans="1:19" x14ac:dyDescent="0.3">
      <c r="A32" s="180" t="s">
        <v>27</v>
      </c>
      <c r="B32" s="181">
        <v>2</v>
      </c>
      <c r="C32" s="181">
        <v>3</v>
      </c>
      <c r="D32" s="181">
        <v>7</v>
      </c>
      <c r="E32" s="181">
        <v>1</v>
      </c>
      <c r="F32" s="200">
        <v>0</v>
      </c>
      <c r="G32" s="729">
        <f t="shared" si="9"/>
        <v>13</v>
      </c>
      <c r="H32" s="199"/>
      <c r="I32" s="187"/>
    </row>
    <row r="33" spans="1:16" x14ac:dyDescent="0.3">
      <c r="A33" s="180" t="s">
        <v>28</v>
      </c>
      <c r="B33" s="181">
        <v>1</v>
      </c>
      <c r="C33" s="181">
        <v>0</v>
      </c>
      <c r="D33" s="181">
        <v>0</v>
      </c>
      <c r="E33" s="181">
        <v>2</v>
      </c>
      <c r="F33" s="200">
        <v>0</v>
      </c>
      <c r="G33" s="729">
        <f t="shared" si="9"/>
        <v>3</v>
      </c>
      <c r="H33" s="199"/>
      <c r="I33" s="187"/>
    </row>
    <row r="34" spans="1:16" x14ac:dyDescent="0.3">
      <c r="A34" s="180" t="s">
        <v>29</v>
      </c>
      <c r="B34" s="181">
        <v>1</v>
      </c>
      <c r="C34" s="181">
        <v>0</v>
      </c>
      <c r="D34" s="624">
        <v>1</v>
      </c>
      <c r="E34" s="181">
        <v>0</v>
      </c>
      <c r="F34" s="200">
        <v>0</v>
      </c>
      <c r="G34" s="729">
        <f t="shared" si="9"/>
        <v>2</v>
      </c>
      <c r="H34" s="199"/>
      <c r="I34" s="187"/>
    </row>
    <row r="35" spans="1:16" x14ac:dyDescent="0.3">
      <c r="A35" s="180" t="s">
        <v>30</v>
      </c>
      <c r="B35" s="181">
        <v>0</v>
      </c>
      <c r="C35" s="181">
        <v>0</v>
      </c>
      <c r="D35" s="181">
        <v>1</v>
      </c>
      <c r="E35" s="181">
        <v>0</v>
      </c>
      <c r="F35" s="200">
        <v>1</v>
      </c>
      <c r="G35" s="729">
        <f t="shared" si="9"/>
        <v>2</v>
      </c>
      <c r="H35" s="199"/>
      <c r="I35" s="187"/>
    </row>
    <row r="36" spans="1:16" x14ac:dyDescent="0.3">
      <c r="A36" s="180" t="s">
        <v>31</v>
      </c>
      <c r="B36" s="181">
        <v>1</v>
      </c>
      <c r="C36" s="181">
        <v>2</v>
      </c>
      <c r="D36" s="181">
        <v>4</v>
      </c>
      <c r="E36" s="181">
        <v>3</v>
      </c>
      <c r="F36" s="200">
        <v>1</v>
      </c>
      <c r="G36" s="729">
        <f t="shared" si="9"/>
        <v>11</v>
      </c>
      <c r="H36" s="199"/>
      <c r="I36" s="187"/>
    </row>
    <row r="37" spans="1:16" x14ac:dyDescent="0.3">
      <c r="A37" s="180" t="s">
        <v>32</v>
      </c>
      <c r="B37" s="181">
        <v>0</v>
      </c>
      <c r="C37" s="181">
        <v>0</v>
      </c>
      <c r="D37" s="181">
        <v>2</v>
      </c>
      <c r="E37" s="181">
        <v>3</v>
      </c>
      <c r="F37" s="200">
        <v>1</v>
      </c>
      <c r="G37" s="729">
        <f t="shared" si="9"/>
        <v>6</v>
      </c>
      <c r="H37" s="199"/>
      <c r="I37" s="187"/>
    </row>
    <row r="38" spans="1:16" x14ac:dyDescent="0.3">
      <c r="A38" s="180" t="s">
        <v>33</v>
      </c>
      <c r="B38" s="181">
        <v>0</v>
      </c>
      <c r="C38" s="181">
        <v>0</v>
      </c>
      <c r="D38" s="181">
        <v>0</v>
      </c>
      <c r="E38" s="181">
        <v>0</v>
      </c>
      <c r="F38" s="200">
        <v>0</v>
      </c>
      <c r="G38" s="729">
        <f t="shared" si="9"/>
        <v>0</v>
      </c>
      <c r="H38" s="199"/>
      <c r="I38" s="187"/>
    </row>
    <row r="39" spans="1:16" x14ac:dyDescent="0.3">
      <c r="A39" s="180" t="s">
        <v>34</v>
      </c>
      <c r="B39" s="181">
        <v>1</v>
      </c>
      <c r="C39" s="181">
        <v>3</v>
      </c>
      <c r="D39" s="181">
        <v>7</v>
      </c>
      <c r="E39" s="181">
        <v>4</v>
      </c>
      <c r="F39" s="200">
        <v>1</v>
      </c>
      <c r="G39" s="729">
        <f t="shared" si="9"/>
        <v>16</v>
      </c>
      <c r="H39" s="199"/>
      <c r="I39" s="187"/>
    </row>
    <row r="40" spans="1:16" x14ac:dyDescent="0.3">
      <c r="A40" s="180" t="s">
        <v>35</v>
      </c>
      <c r="B40" s="181">
        <v>0</v>
      </c>
      <c r="C40" s="181">
        <v>2</v>
      </c>
      <c r="D40" s="181">
        <v>2</v>
      </c>
      <c r="E40" s="181">
        <v>2</v>
      </c>
      <c r="F40" s="200">
        <v>2</v>
      </c>
      <c r="G40" s="729">
        <f t="shared" si="9"/>
        <v>8</v>
      </c>
      <c r="H40" s="199"/>
      <c r="I40" s="187"/>
    </row>
    <row r="41" spans="1:16" x14ac:dyDescent="0.3">
      <c r="A41" s="180" t="s">
        <v>36</v>
      </c>
      <c r="B41" s="181">
        <v>1</v>
      </c>
      <c r="C41" s="181">
        <v>4</v>
      </c>
      <c r="D41" s="181">
        <v>5</v>
      </c>
      <c r="E41" s="181">
        <v>5</v>
      </c>
      <c r="F41" s="200">
        <v>2</v>
      </c>
      <c r="G41" s="729">
        <f t="shared" si="9"/>
        <v>17</v>
      </c>
      <c r="H41" s="199"/>
      <c r="I41" s="187"/>
    </row>
    <row r="42" spans="1:16" x14ac:dyDescent="0.3">
      <c r="A42" s="180" t="s">
        <v>37</v>
      </c>
      <c r="B42" s="181">
        <v>0</v>
      </c>
      <c r="C42" s="181">
        <v>1</v>
      </c>
      <c r="D42" s="181">
        <v>0</v>
      </c>
      <c r="E42" s="181">
        <v>1</v>
      </c>
      <c r="F42" s="200">
        <v>1</v>
      </c>
      <c r="G42" s="729">
        <f t="shared" si="9"/>
        <v>3</v>
      </c>
      <c r="H42" s="199"/>
      <c r="I42" s="187"/>
    </row>
    <row r="43" spans="1:16" x14ac:dyDescent="0.3">
      <c r="A43" s="180" t="s">
        <v>38</v>
      </c>
      <c r="B43" s="181">
        <v>0</v>
      </c>
      <c r="C43" s="181">
        <v>0</v>
      </c>
      <c r="D43" s="181">
        <v>0</v>
      </c>
      <c r="E43" s="181">
        <v>0</v>
      </c>
      <c r="F43" s="200">
        <v>0</v>
      </c>
      <c r="G43" s="729">
        <f t="shared" si="9"/>
        <v>0</v>
      </c>
      <c r="H43" s="199"/>
      <c r="I43" s="187"/>
    </row>
    <row r="44" spans="1:16" x14ac:dyDescent="0.3">
      <c r="A44" s="180" t="s">
        <v>39</v>
      </c>
      <c r="B44" s="181">
        <v>0</v>
      </c>
      <c r="C44" s="181">
        <v>0</v>
      </c>
      <c r="D44" s="181">
        <v>0</v>
      </c>
      <c r="E44" s="181">
        <v>0</v>
      </c>
      <c r="F44" s="200">
        <v>0</v>
      </c>
      <c r="G44" s="729">
        <f t="shared" si="9"/>
        <v>0</v>
      </c>
      <c r="H44" s="199"/>
      <c r="I44" s="187"/>
    </row>
    <row r="45" spans="1:16" x14ac:dyDescent="0.3">
      <c r="A45" s="198" t="s">
        <v>0</v>
      </c>
      <c r="B45" s="186">
        <f t="shared" ref="B45:F45" si="10">SUM(B28:B44)</f>
        <v>10</v>
      </c>
      <c r="C45" s="186">
        <f t="shared" si="10"/>
        <v>19</v>
      </c>
      <c r="D45" s="186">
        <f>SUM(D28:D44)</f>
        <v>32</v>
      </c>
      <c r="E45" s="186">
        <f>SUM(E28:E44)</f>
        <v>22</v>
      </c>
      <c r="F45" s="201">
        <f t="shared" si="10"/>
        <v>12</v>
      </c>
      <c r="G45" s="202">
        <f>SUM(G28:G44)</f>
        <v>95</v>
      </c>
      <c r="H45" s="199"/>
      <c r="J45" s="187"/>
      <c r="K45" s="187"/>
      <c r="L45" s="187"/>
      <c r="M45" s="187"/>
      <c r="N45" s="187"/>
      <c r="O45" s="187"/>
      <c r="P45" s="187"/>
    </row>
    <row r="46" spans="1:16" x14ac:dyDescent="0.3">
      <c r="A46" s="884" t="s">
        <v>18</v>
      </c>
      <c r="B46" s="190">
        <f>B45/G45</f>
        <v>0.10526315789473684</v>
      </c>
      <c r="C46" s="190">
        <f>C45/G45</f>
        <v>0.2</v>
      </c>
      <c r="D46" s="190">
        <f>D45/G45</f>
        <v>0.33684210526315789</v>
      </c>
      <c r="E46" s="190">
        <f>E45/G45</f>
        <v>0.23157894736842105</v>
      </c>
      <c r="F46" s="885">
        <f>F45/G45</f>
        <v>0.12631578947368421</v>
      </c>
      <c r="G46" s="886">
        <f>SUM(B46:F46)</f>
        <v>1</v>
      </c>
      <c r="J46" s="190"/>
      <c r="K46" s="190"/>
      <c r="L46" s="190"/>
      <c r="M46" s="190"/>
      <c r="N46" s="190"/>
    </row>
    <row r="47" spans="1:16" x14ac:dyDescent="0.3">
      <c r="A47" s="884" t="s">
        <v>71</v>
      </c>
      <c r="B47" s="887">
        <v>10</v>
      </c>
      <c r="C47" s="177">
        <v>19</v>
      </c>
      <c r="D47" s="177">
        <v>32</v>
      </c>
      <c r="E47" s="177">
        <v>22</v>
      </c>
      <c r="F47" s="177">
        <v>13</v>
      </c>
    </row>
    <row r="48" spans="1:16" ht="17.399999999999999" x14ac:dyDescent="0.3">
      <c r="A48" s="180" t="s">
        <v>243</v>
      </c>
    </row>
    <row r="49" spans="1:3" x14ac:dyDescent="0.3">
      <c r="A49" s="180"/>
    </row>
    <row r="50" spans="1:3" x14ac:dyDescent="0.3">
      <c r="A50" s="180"/>
    </row>
    <row r="52" spans="1:3" x14ac:dyDescent="0.3">
      <c r="A52" s="1178" t="s">
        <v>156</v>
      </c>
      <c r="B52" s="1179"/>
      <c r="C52" s="1180"/>
    </row>
    <row r="53" spans="1:3" x14ac:dyDescent="0.3">
      <c r="A53" s="651"/>
      <c r="B53" s="892" t="s">
        <v>0</v>
      </c>
      <c r="C53" s="892" t="s">
        <v>1</v>
      </c>
    </row>
    <row r="54" spans="1:3" x14ac:dyDescent="0.3">
      <c r="A54" s="180" t="s">
        <v>23</v>
      </c>
      <c r="B54" s="187">
        <v>17</v>
      </c>
      <c r="C54" s="652">
        <f>B54/B71</f>
        <v>0.11971830985915492</v>
      </c>
    </row>
    <row r="55" spans="1:3" x14ac:dyDescent="0.3">
      <c r="A55" s="180" t="s">
        <v>24</v>
      </c>
      <c r="B55" s="187">
        <v>5</v>
      </c>
      <c r="C55" s="652">
        <f>B55/B71</f>
        <v>3.5211267605633804E-2</v>
      </c>
    </row>
    <row r="56" spans="1:3" x14ac:dyDescent="0.3">
      <c r="A56" s="180" t="s">
        <v>25</v>
      </c>
      <c r="B56" s="187">
        <v>1</v>
      </c>
      <c r="C56" s="652">
        <f>B56/B71</f>
        <v>7.0422535211267607E-3</v>
      </c>
    </row>
    <row r="57" spans="1:3" x14ac:dyDescent="0.3">
      <c r="A57" s="180" t="s">
        <v>26</v>
      </c>
      <c r="B57" s="187">
        <v>9</v>
      </c>
      <c r="C57" s="652">
        <f>B57/B71</f>
        <v>6.3380281690140844E-2</v>
      </c>
    </row>
    <row r="58" spans="1:3" x14ac:dyDescent="0.3">
      <c r="A58" s="180" t="s">
        <v>27</v>
      </c>
      <c r="B58" s="187">
        <v>23</v>
      </c>
      <c r="C58" s="652">
        <f>B58/B71</f>
        <v>0.1619718309859155</v>
      </c>
    </row>
    <row r="59" spans="1:3" x14ac:dyDescent="0.3">
      <c r="A59" s="180" t="s">
        <v>28</v>
      </c>
      <c r="B59" s="187">
        <v>6</v>
      </c>
      <c r="C59" s="652">
        <f>B59/B71</f>
        <v>4.2253521126760563E-2</v>
      </c>
    </row>
    <row r="60" spans="1:3" x14ac:dyDescent="0.3">
      <c r="A60" s="180" t="s">
        <v>29</v>
      </c>
      <c r="B60" s="187">
        <v>12</v>
      </c>
      <c r="C60" s="652">
        <f>B60/B71</f>
        <v>8.4507042253521125E-2</v>
      </c>
    </row>
    <row r="61" spans="1:3" x14ac:dyDescent="0.3">
      <c r="A61" s="180" t="s">
        <v>30</v>
      </c>
      <c r="B61" s="187">
        <v>7</v>
      </c>
      <c r="C61" s="652">
        <f>B61/B71</f>
        <v>4.9295774647887321E-2</v>
      </c>
    </row>
    <row r="62" spans="1:3" x14ac:dyDescent="0.3">
      <c r="A62" s="180" t="s">
        <v>31</v>
      </c>
      <c r="B62" s="187">
        <v>14</v>
      </c>
      <c r="C62" s="652">
        <f>B62/B71</f>
        <v>9.8591549295774641E-2</v>
      </c>
    </row>
    <row r="63" spans="1:3" x14ac:dyDescent="0.3">
      <c r="A63" s="180" t="s">
        <v>32</v>
      </c>
      <c r="B63" s="187">
        <v>2</v>
      </c>
      <c r="C63" s="652">
        <f>B63/B71</f>
        <v>1.4084507042253521E-2</v>
      </c>
    </row>
    <row r="64" spans="1:3" x14ac:dyDescent="0.3">
      <c r="A64" s="180" t="s">
        <v>33</v>
      </c>
      <c r="B64" s="187">
        <v>6</v>
      </c>
      <c r="C64" s="652">
        <f>B64/B71</f>
        <v>4.2253521126760563E-2</v>
      </c>
    </row>
    <row r="65" spans="1:3" x14ac:dyDescent="0.3">
      <c r="A65" s="180" t="s">
        <v>34</v>
      </c>
      <c r="B65" s="187">
        <v>13</v>
      </c>
      <c r="C65" s="652">
        <f>B65/B71</f>
        <v>9.154929577464789E-2</v>
      </c>
    </row>
    <row r="66" spans="1:3" x14ac:dyDescent="0.3">
      <c r="A66" s="180" t="s">
        <v>35</v>
      </c>
      <c r="B66" s="187">
        <v>6</v>
      </c>
      <c r="C66" s="652">
        <f>B66/B71</f>
        <v>4.2253521126760563E-2</v>
      </c>
    </row>
    <row r="67" spans="1:3" x14ac:dyDescent="0.3">
      <c r="A67" s="180" t="s">
        <v>36</v>
      </c>
      <c r="B67" s="187">
        <v>14</v>
      </c>
      <c r="C67" s="652">
        <f>B67/B71</f>
        <v>9.8591549295774641E-2</v>
      </c>
    </row>
    <row r="68" spans="1:3" x14ac:dyDescent="0.3">
      <c r="A68" s="180" t="s">
        <v>37</v>
      </c>
      <c r="B68" s="187">
        <v>7</v>
      </c>
      <c r="C68" s="652">
        <f>B68/B71</f>
        <v>4.9295774647887321E-2</v>
      </c>
    </row>
    <row r="69" spans="1:3" x14ac:dyDescent="0.3">
      <c r="A69" s="180" t="s">
        <v>38</v>
      </c>
      <c r="B69" s="187">
        <v>0</v>
      </c>
      <c r="C69" s="187">
        <v>0</v>
      </c>
    </row>
    <row r="70" spans="1:3" x14ac:dyDescent="0.3">
      <c r="A70" s="180" t="s">
        <v>39</v>
      </c>
      <c r="B70" s="187">
        <v>0</v>
      </c>
      <c r="C70" s="187">
        <v>0</v>
      </c>
    </row>
    <row r="71" spans="1:3" x14ac:dyDescent="0.3">
      <c r="A71" s="649" t="s">
        <v>0</v>
      </c>
      <c r="B71" s="650">
        <f>SUM(B54:B70)</f>
        <v>142</v>
      </c>
      <c r="C71" s="190">
        <f>SUM(C54:C70)</f>
        <v>1</v>
      </c>
    </row>
    <row r="72" spans="1:3" x14ac:dyDescent="0.3">
      <c r="A72" s="625" t="s">
        <v>71</v>
      </c>
      <c r="B72" s="187">
        <v>63</v>
      </c>
    </row>
  </sheetData>
  <mergeCells count="6">
    <mergeCell ref="A1:L1"/>
    <mergeCell ref="A52:C52"/>
    <mergeCell ref="A26:G26"/>
    <mergeCell ref="B2:E2"/>
    <mergeCell ref="F2:H2"/>
    <mergeCell ref="I2:K2"/>
  </mergeCells>
  <phoneticPr fontId="1" type="noConversion"/>
  <printOptions horizontalCentered="1" gridLines="1"/>
  <pageMargins left="0.7" right="0.7" top="1.25" bottom="0.75" header="0.55000000000000004" footer="0.55000000000000004"/>
  <pageSetup scale="61" orientation="landscape" r:id="rId1"/>
  <headerFooter alignWithMargins="0">
    <oddHeader xml:space="preserve">&amp;C&amp;"Microsoft Sans Serif,Bold"&amp;14&amp;K04-045SREB Council on Collegiate Education for Nursing
2012 Annual Survey Results
Full Time Faculty Retirees
</oddHeader>
    <oddFooter>&amp;C&amp;"Microsoft Sans Serif,Bold"&amp;12&amp;K04-049Page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L71"/>
  <sheetViews>
    <sheetView tabSelected="1" view="pageLayout" topLeftCell="A22" zoomScaleNormal="150" workbookViewId="0">
      <selection activeCell="A46" sqref="A46"/>
    </sheetView>
  </sheetViews>
  <sheetFormatPr defaultColWidth="9.109375" defaultRowHeight="15.6" x14ac:dyDescent="0.3"/>
  <cols>
    <col min="1" max="1" width="30.88671875" style="125" customWidth="1"/>
    <col min="2" max="2" width="18.33203125" style="125" customWidth="1"/>
    <col min="3" max="3" width="17.44140625" style="125" customWidth="1"/>
    <col min="4" max="4" width="13.44140625" style="125" customWidth="1"/>
    <col min="5" max="5" width="13.5546875" style="125" customWidth="1"/>
    <col min="6" max="6" width="12" style="125" customWidth="1"/>
    <col min="7" max="7" width="14.109375" style="125" customWidth="1"/>
    <col min="8" max="8" width="12.33203125" style="125" customWidth="1"/>
    <col min="9" max="9" width="12" style="125" customWidth="1"/>
    <col min="10" max="10" width="12.88671875" style="125" customWidth="1"/>
    <col min="11" max="11" width="10" style="125" customWidth="1"/>
    <col min="12" max="16384" width="9.109375" style="125"/>
  </cols>
  <sheetData>
    <row r="1" spans="1:12" ht="18" x14ac:dyDescent="0.35">
      <c r="A1" s="1195" t="s">
        <v>118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7"/>
    </row>
    <row r="2" spans="1:12" x14ac:dyDescent="0.3">
      <c r="A2" s="153"/>
      <c r="B2" s="1191" t="s">
        <v>13</v>
      </c>
      <c r="C2" s="1192"/>
      <c r="D2" s="1192"/>
      <c r="E2" s="1192"/>
      <c r="F2" s="1193" t="s">
        <v>157</v>
      </c>
      <c r="G2" s="1192"/>
      <c r="H2" s="1194"/>
      <c r="I2" s="1193" t="s">
        <v>40</v>
      </c>
      <c r="J2" s="1192"/>
      <c r="K2" s="1192"/>
      <c r="L2" s="732"/>
    </row>
    <row r="3" spans="1:12" ht="36" customHeight="1" x14ac:dyDescent="0.3">
      <c r="A3" s="154"/>
      <c r="B3" s="1045" t="s">
        <v>244</v>
      </c>
      <c r="C3" s="1046" t="s">
        <v>203</v>
      </c>
      <c r="D3" s="1045" t="s">
        <v>60</v>
      </c>
      <c r="E3" s="1047" t="s">
        <v>12</v>
      </c>
      <c r="F3" s="1048" t="s">
        <v>14</v>
      </c>
      <c r="G3" s="1045" t="s">
        <v>60</v>
      </c>
      <c r="H3" s="1049" t="s">
        <v>12</v>
      </c>
      <c r="I3" s="1050" t="s">
        <v>14</v>
      </c>
      <c r="J3" s="1051" t="s">
        <v>60</v>
      </c>
      <c r="K3" s="1052" t="s">
        <v>12</v>
      </c>
      <c r="L3" s="1053" t="s">
        <v>0</v>
      </c>
    </row>
    <row r="4" spans="1:12" x14ac:dyDescent="0.3">
      <c r="A4" s="152" t="s">
        <v>23</v>
      </c>
      <c r="B4" s="155">
        <v>6</v>
      </c>
      <c r="C4" s="155">
        <v>3</v>
      </c>
      <c r="D4" s="125">
        <v>1</v>
      </c>
      <c r="E4" s="160">
        <f>B4+C4+D4</f>
        <v>10</v>
      </c>
      <c r="F4" s="167">
        <v>10</v>
      </c>
      <c r="G4" s="156">
        <v>0</v>
      </c>
      <c r="H4" s="730">
        <f>F4+G4</f>
        <v>10</v>
      </c>
      <c r="I4" s="171">
        <v>2</v>
      </c>
      <c r="J4" s="155">
        <v>0</v>
      </c>
      <c r="K4" s="162">
        <f>I4+J4</f>
        <v>2</v>
      </c>
      <c r="L4" s="733">
        <f>SUM(E4,H4,K4)</f>
        <v>22</v>
      </c>
    </row>
    <row r="5" spans="1:12" x14ac:dyDescent="0.3">
      <c r="A5" s="152" t="s">
        <v>24</v>
      </c>
      <c r="B5" s="155">
        <v>1</v>
      </c>
      <c r="C5" s="155">
        <v>0</v>
      </c>
      <c r="D5" s="125">
        <v>1</v>
      </c>
      <c r="E5" s="160">
        <f t="shared" ref="E5:E20" si="0">B5+C5+D5</f>
        <v>2</v>
      </c>
      <c r="F5" s="167">
        <v>12</v>
      </c>
      <c r="G5" s="156">
        <v>0</v>
      </c>
      <c r="H5" s="730">
        <f t="shared" ref="H5:H20" si="1">F5+G5</f>
        <v>12</v>
      </c>
      <c r="I5" s="171">
        <v>1</v>
      </c>
      <c r="J5" s="155">
        <v>0</v>
      </c>
      <c r="K5" s="162">
        <f t="shared" ref="K5:K20" si="2">I5+J5</f>
        <v>1</v>
      </c>
      <c r="L5" s="733">
        <f t="shared" ref="L5:L20" si="3">SUM(E5,H5,K5)</f>
        <v>15</v>
      </c>
    </row>
    <row r="6" spans="1:12" x14ac:dyDescent="0.3">
      <c r="A6" s="152" t="s">
        <v>25</v>
      </c>
      <c r="B6" s="155">
        <v>0</v>
      </c>
      <c r="C6" s="156">
        <v>0</v>
      </c>
      <c r="D6" s="156">
        <v>0</v>
      </c>
      <c r="E6" s="160">
        <f t="shared" si="0"/>
        <v>0</v>
      </c>
      <c r="F6" s="167">
        <v>3</v>
      </c>
      <c r="G6" s="156">
        <v>0</v>
      </c>
      <c r="H6" s="730">
        <f t="shared" si="1"/>
        <v>3</v>
      </c>
      <c r="I6" s="171">
        <v>5</v>
      </c>
      <c r="J6" s="155">
        <v>0</v>
      </c>
      <c r="K6" s="162">
        <f t="shared" si="2"/>
        <v>5</v>
      </c>
      <c r="L6" s="733">
        <f t="shared" si="3"/>
        <v>8</v>
      </c>
    </row>
    <row r="7" spans="1:12" x14ac:dyDescent="0.3">
      <c r="A7" s="152" t="s">
        <v>26</v>
      </c>
      <c r="B7" s="155">
        <v>14</v>
      </c>
      <c r="C7" s="156">
        <v>3</v>
      </c>
      <c r="D7" s="156">
        <v>4</v>
      </c>
      <c r="E7" s="160">
        <f t="shared" si="0"/>
        <v>21</v>
      </c>
      <c r="F7" s="167">
        <v>16</v>
      </c>
      <c r="G7" s="156">
        <v>3</v>
      </c>
      <c r="H7" s="730">
        <f t="shared" si="1"/>
        <v>19</v>
      </c>
      <c r="I7" s="171">
        <v>0</v>
      </c>
      <c r="J7" s="155">
        <v>0</v>
      </c>
      <c r="K7" s="162">
        <f t="shared" si="2"/>
        <v>0</v>
      </c>
      <c r="L7" s="733">
        <f t="shared" si="3"/>
        <v>40</v>
      </c>
    </row>
    <row r="8" spans="1:12" x14ac:dyDescent="0.3">
      <c r="A8" s="152" t="s">
        <v>27</v>
      </c>
      <c r="B8" s="155">
        <v>6</v>
      </c>
      <c r="C8" s="156">
        <v>6</v>
      </c>
      <c r="D8" s="156">
        <v>3</v>
      </c>
      <c r="E8" s="160">
        <f t="shared" si="0"/>
        <v>15</v>
      </c>
      <c r="F8" s="167">
        <v>28</v>
      </c>
      <c r="G8" s="156">
        <v>0</v>
      </c>
      <c r="H8" s="730">
        <f t="shared" si="1"/>
        <v>28</v>
      </c>
      <c r="I8" s="171">
        <v>0</v>
      </c>
      <c r="J8" s="155">
        <v>0</v>
      </c>
      <c r="K8" s="162">
        <f t="shared" si="2"/>
        <v>0</v>
      </c>
      <c r="L8" s="733">
        <f t="shared" si="3"/>
        <v>43</v>
      </c>
    </row>
    <row r="9" spans="1:12" x14ac:dyDescent="0.3">
      <c r="A9" s="152" t="s">
        <v>28</v>
      </c>
      <c r="B9" s="155">
        <v>7</v>
      </c>
      <c r="C9" s="156">
        <v>0</v>
      </c>
      <c r="D9" s="156">
        <v>0</v>
      </c>
      <c r="E9" s="160">
        <f t="shared" si="0"/>
        <v>7</v>
      </c>
      <c r="F9" s="167">
        <v>4</v>
      </c>
      <c r="G9" s="156">
        <v>0</v>
      </c>
      <c r="H9" s="730">
        <f t="shared" si="1"/>
        <v>4</v>
      </c>
      <c r="I9" s="171">
        <v>0</v>
      </c>
      <c r="J9" s="155">
        <v>0</v>
      </c>
      <c r="K9" s="162">
        <f t="shared" si="2"/>
        <v>0</v>
      </c>
      <c r="L9" s="733">
        <f t="shared" si="3"/>
        <v>11</v>
      </c>
    </row>
    <row r="10" spans="1:12" x14ac:dyDescent="0.3">
      <c r="A10" s="152" t="s">
        <v>29</v>
      </c>
      <c r="B10" s="155">
        <v>0</v>
      </c>
      <c r="C10" s="156">
        <v>1</v>
      </c>
      <c r="D10" s="156">
        <v>1</v>
      </c>
      <c r="E10" s="160">
        <f t="shared" si="0"/>
        <v>2</v>
      </c>
      <c r="F10" s="167">
        <v>21</v>
      </c>
      <c r="G10" s="156">
        <v>0</v>
      </c>
      <c r="H10" s="730">
        <f t="shared" si="1"/>
        <v>21</v>
      </c>
      <c r="I10" s="171">
        <v>0</v>
      </c>
      <c r="J10" s="155">
        <v>0</v>
      </c>
      <c r="K10" s="162">
        <f t="shared" si="2"/>
        <v>0</v>
      </c>
      <c r="L10" s="733">
        <f t="shared" si="3"/>
        <v>23</v>
      </c>
    </row>
    <row r="11" spans="1:12" x14ac:dyDescent="0.3">
      <c r="A11" s="152" t="s">
        <v>30</v>
      </c>
      <c r="B11" s="155">
        <v>1</v>
      </c>
      <c r="C11" s="156">
        <v>0</v>
      </c>
      <c r="D11" s="156">
        <v>1</v>
      </c>
      <c r="E11" s="160">
        <f t="shared" si="0"/>
        <v>2</v>
      </c>
      <c r="F11" s="167">
        <v>5</v>
      </c>
      <c r="G11" s="156">
        <v>2</v>
      </c>
      <c r="H11" s="730">
        <f t="shared" si="1"/>
        <v>7</v>
      </c>
      <c r="I11" s="171">
        <v>0</v>
      </c>
      <c r="J11" s="155">
        <v>0</v>
      </c>
      <c r="K11" s="162">
        <f t="shared" si="2"/>
        <v>0</v>
      </c>
      <c r="L11" s="733">
        <f t="shared" si="3"/>
        <v>9</v>
      </c>
    </row>
    <row r="12" spans="1:12" x14ac:dyDescent="0.3">
      <c r="A12" s="152" t="s">
        <v>31</v>
      </c>
      <c r="B12" s="155">
        <v>2</v>
      </c>
      <c r="C12" s="156">
        <v>0</v>
      </c>
      <c r="D12" s="156">
        <v>1</v>
      </c>
      <c r="E12" s="160">
        <f t="shared" si="0"/>
        <v>3</v>
      </c>
      <c r="F12" s="167">
        <v>32</v>
      </c>
      <c r="G12" s="156">
        <v>0</v>
      </c>
      <c r="H12" s="730">
        <f t="shared" si="1"/>
        <v>32</v>
      </c>
      <c r="I12" s="171">
        <v>0</v>
      </c>
      <c r="J12" s="155">
        <v>0</v>
      </c>
      <c r="K12" s="162">
        <f t="shared" si="2"/>
        <v>0</v>
      </c>
      <c r="L12" s="733">
        <f t="shared" si="3"/>
        <v>35</v>
      </c>
    </row>
    <row r="13" spans="1:12" x14ac:dyDescent="0.3">
      <c r="A13" s="152" t="s">
        <v>32</v>
      </c>
      <c r="B13" s="155">
        <v>3</v>
      </c>
      <c r="C13" s="156">
        <v>1</v>
      </c>
      <c r="D13" s="156">
        <v>0</v>
      </c>
      <c r="E13" s="160">
        <f t="shared" si="0"/>
        <v>4</v>
      </c>
      <c r="F13" s="167">
        <v>9</v>
      </c>
      <c r="G13" s="156">
        <v>0</v>
      </c>
      <c r="H13" s="730">
        <f t="shared" si="1"/>
        <v>9</v>
      </c>
      <c r="I13" s="171">
        <v>0</v>
      </c>
      <c r="J13" s="155">
        <v>0</v>
      </c>
      <c r="K13" s="162"/>
      <c r="L13" s="733">
        <f t="shared" si="3"/>
        <v>13</v>
      </c>
    </row>
    <row r="14" spans="1:12" x14ac:dyDescent="0.3">
      <c r="A14" s="152" t="s">
        <v>33</v>
      </c>
      <c r="B14" s="155">
        <v>2</v>
      </c>
      <c r="C14" s="156">
        <v>1</v>
      </c>
      <c r="D14" s="156">
        <v>0</v>
      </c>
      <c r="E14" s="160">
        <f t="shared" si="0"/>
        <v>3</v>
      </c>
      <c r="F14" s="167">
        <v>5</v>
      </c>
      <c r="G14" s="156">
        <v>0</v>
      </c>
      <c r="H14" s="730">
        <f t="shared" si="1"/>
        <v>5</v>
      </c>
      <c r="I14" s="171">
        <v>1</v>
      </c>
      <c r="J14" s="155">
        <v>0</v>
      </c>
      <c r="K14" s="162">
        <f t="shared" si="2"/>
        <v>1</v>
      </c>
      <c r="L14" s="733">
        <f t="shared" si="3"/>
        <v>9</v>
      </c>
    </row>
    <row r="15" spans="1:12" x14ac:dyDescent="0.3">
      <c r="A15" s="152" t="s">
        <v>34</v>
      </c>
      <c r="B15" s="155">
        <v>3</v>
      </c>
      <c r="C15" s="156">
        <v>2</v>
      </c>
      <c r="D15" s="156">
        <v>6</v>
      </c>
      <c r="E15" s="160">
        <f t="shared" si="0"/>
        <v>11</v>
      </c>
      <c r="F15" s="167">
        <v>23</v>
      </c>
      <c r="G15" s="156">
        <v>0</v>
      </c>
      <c r="H15" s="730">
        <f t="shared" si="1"/>
        <v>23</v>
      </c>
      <c r="I15" s="171">
        <v>2</v>
      </c>
      <c r="J15" s="155">
        <v>0</v>
      </c>
      <c r="K15" s="162">
        <f t="shared" si="2"/>
        <v>2</v>
      </c>
      <c r="L15" s="733">
        <f t="shared" si="3"/>
        <v>36</v>
      </c>
    </row>
    <row r="16" spans="1:12" x14ac:dyDescent="0.3">
      <c r="A16" s="152" t="s">
        <v>35</v>
      </c>
      <c r="B16" s="155">
        <v>8</v>
      </c>
      <c r="C16" s="156">
        <v>0</v>
      </c>
      <c r="D16" s="156">
        <v>0</v>
      </c>
      <c r="E16" s="160">
        <f t="shared" si="0"/>
        <v>8</v>
      </c>
      <c r="F16" s="167">
        <v>21</v>
      </c>
      <c r="G16" s="156">
        <v>1</v>
      </c>
      <c r="H16" s="730">
        <f t="shared" si="1"/>
        <v>22</v>
      </c>
      <c r="I16" s="171">
        <v>0</v>
      </c>
      <c r="J16" s="155">
        <v>0</v>
      </c>
      <c r="K16" s="162">
        <f t="shared" si="2"/>
        <v>0</v>
      </c>
      <c r="L16" s="733">
        <f t="shared" si="3"/>
        <v>30</v>
      </c>
    </row>
    <row r="17" spans="1:12" x14ac:dyDescent="0.3">
      <c r="A17" s="152" t="s">
        <v>36</v>
      </c>
      <c r="B17" s="155">
        <v>14</v>
      </c>
      <c r="C17" s="156">
        <v>4</v>
      </c>
      <c r="D17" s="156">
        <v>2</v>
      </c>
      <c r="E17" s="160">
        <f t="shared" si="0"/>
        <v>20</v>
      </c>
      <c r="F17" s="167">
        <v>37</v>
      </c>
      <c r="G17" s="156">
        <v>0</v>
      </c>
      <c r="H17" s="730">
        <f t="shared" si="1"/>
        <v>37</v>
      </c>
      <c r="I17" s="171">
        <v>0</v>
      </c>
      <c r="J17" s="155">
        <v>0</v>
      </c>
      <c r="K17" s="162">
        <f t="shared" si="2"/>
        <v>0</v>
      </c>
      <c r="L17" s="733">
        <f t="shared" si="3"/>
        <v>57</v>
      </c>
    </row>
    <row r="18" spans="1:12" x14ac:dyDescent="0.3">
      <c r="A18" s="152" t="s">
        <v>37</v>
      </c>
      <c r="B18" s="896">
        <v>5</v>
      </c>
      <c r="C18" s="156">
        <v>1</v>
      </c>
      <c r="D18" s="156">
        <v>1</v>
      </c>
      <c r="E18" s="160">
        <f t="shared" si="0"/>
        <v>7</v>
      </c>
      <c r="F18" s="167">
        <v>1</v>
      </c>
      <c r="G18" s="156">
        <v>0</v>
      </c>
      <c r="H18" s="730">
        <f t="shared" si="1"/>
        <v>1</v>
      </c>
      <c r="I18" s="171">
        <v>0</v>
      </c>
      <c r="J18" s="155">
        <v>0</v>
      </c>
      <c r="K18" s="162">
        <f t="shared" si="2"/>
        <v>0</v>
      </c>
      <c r="L18" s="733">
        <f t="shared" si="3"/>
        <v>8</v>
      </c>
    </row>
    <row r="19" spans="1:12" x14ac:dyDescent="0.3">
      <c r="A19" s="152" t="s">
        <v>38</v>
      </c>
      <c r="B19" s="155">
        <v>0</v>
      </c>
      <c r="C19" s="156">
        <v>0</v>
      </c>
      <c r="D19" s="156">
        <v>2</v>
      </c>
      <c r="E19" s="160">
        <f t="shared" si="0"/>
        <v>2</v>
      </c>
      <c r="F19" s="167">
        <v>4</v>
      </c>
      <c r="G19" s="156">
        <v>0</v>
      </c>
      <c r="H19" s="730">
        <f t="shared" si="1"/>
        <v>4</v>
      </c>
      <c r="I19" s="171">
        <v>0</v>
      </c>
      <c r="J19" s="155">
        <v>0</v>
      </c>
      <c r="K19" s="162">
        <f t="shared" si="2"/>
        <v>0</v>
      </c>
      <c r="L19" s="733">
        <f t="shared" si="3"/>
        <v>6</v>
      </c>
    </row>
    <row r="20" spans="1:12" x14ac:dyDescent="0.3">
      <c r="A20" s="152" t="s">
        <v>39</v>
      </c>
      <c r="B20" s="155">
        <v>2</v>
      </c>
      <c r="C20" s="156">
        <v>0</v>
      </c>
      <c r="D20" s="156">
        <v>0</v>
      </c>
      <c r="E20" s="160">
        <f t="shared" si="0"/>
        <v>2</v>
      </c>
      <c r="F20" s="167">
        <v>2</v>
      </c>
      <c r="G20" s="156">
        <v>1</v>
      </c>
      <c r="H20" s="730">
        <f t="shared" si="1"/>
        <v>3</v>
      </c>
      <c r="I20" s="171">
        <v>0</v>
      </c>
      <c r="J20" s="155">
        <v>0</v>
      </c>
      <c r="K20" s="162">
        <f t="shared" si="2"/>
        <v>0</v>
      </c>
      <c r="L20" s="733">
        <f t="shared" si="3"/>
        <v>5</v>
      </c>
    </row>
    <row r="21" spans="1:12" x14ac:dyDescent="0.3">
      <c r="A21" s="159" t="s">
        <v>0</v>
      </c>
      <c r="B21" s="139">
        <f>SUM(B4:B20)</f>
        <v>74</v>
      </c>
      <c r="C21" s="139">
        <f>SUM(C4:C20)</f>
        <v>22</v>
      </c>
      <c r="D21" s="139">
        <f>SUM(D4:D20)</f>
        <v>23</v>
      </c>
      <c r="E21" s="169">
        <f>B21+C21</f>
        <v>96</v>
      </c>
      <c r="F21" s="168">
        <f>SUM(F4:F20)</f>
        <v>233</v>
      </c>
      <c r="G21" s="156">
        <f>SUM(G4:G20)</f>
        <v>7</v>
      </c>
      <c r="H21" s="897">
        <f>SUM(H4:H20)</f>
        <v>240</v>
      </c>
      <c r="I21" s="898">
        <f>SUM(I4:I20)</f>
        <v>11</v>
      </c>
      <c r="J21" s="171">
        <v>0</v>
      </c>
      <c r="K21" s="169">
        <f t="shared" ref="K21" si="4">SUM(K4:K20)</f>
        <v>11</v>
      </c>
      <c r="L21" s="734">
        <f>SUM(L4:L20)</f>
        <v>370</v>
      </c>
    </row>
    <row r="22" spans="1:12" x14ac:dyDescent="0.3">
      <c r="A22" s="152" t="s">
        <v>1</v>
      </c>
      <c r="B22" s="636">
        <f>B21/L21</f>
        <v>0.2</v>
      </c>
      <c r="C22" s="626">
        <f>C21/L21</f>
        <v>5.9459459459459463E-2</v>
      </c>
      <c r="D22" s="636">
        <f>D21/L21</f>
        <v>6.2162162162162166E-2</v>
      </c>
      <c r="E22" s="627"/>
      <c r="F22" s="628">
        <f>F21/L21</f>
        <v>0.62972972972972974</v>
      </c>
      <c r="G22" s="626">
        <f>G21/L21</f>
        <v>1.891891891891892E-2</v>
      </c>
      <c r="H22" s="629"/>
      <c r="I22" s="630">
        <f>I21/L21</f>
        <v>2.9729729729729731E-2</v>
      </c>
      <c r="K22" s="633"/>
      <c r="L22" s="735">
        <f>SUM(B22,C22,D22,F22,G22,I22)</f>
        <v>1</v>
      </c>
    </row>
    <row r="23" spans="1:12" x14ac:dyDescent="0.3">
      <c r="A23" s="152" t="s">
        <v>71</v>
      </c>
      <c r="B23" s="631">
        <v>39</v>
      </c>
      <c r="C23" s="631">
        <v>17</v>
      </c>
      <c r="D23" s="632">
        <v>15</v>
      </c>
      <c r="E23" s="635"/>
      <c r="F23" s="631">
        <v>103</v>
      </c>
      <c r="G23" s="632">
        <v>5</v>
      </c>
      <c r="H23" s="635"/>
      <c r="I23" s="631">
        <v>6</v>
      </c>
      <c r="J23" s="634"/>
      <c r="K23" s="731"/>
      <c r="L23" s="732"/>
    </row>
    <row r="24" spans="1:12" x14ac:dyDescent="0.3">
      <c r="A24" s="129"/>
      <c r="B24" s="128"/>
      <c r="C24" s="128"/>
      <c r="D24" s="130"/>
      <c r="E24" s="128"/>
      <c r="F24" s="128"/>
      <c r="G24" s="130"/>
      <c r="H24" s="131"/>
      <c r="I24" s="130"/>
      <c r="J24" s="132"/>
    </row>
    <row r="25" spans="1:12" ht="18" x14ac:dyDescent="0.35">
      <c r="A25" s="1190" t="s">
        <v>88</v>
      </c>
      <c r="B25" s="1190"/>
      <c r="C25" s="1190"/>
      <c r="D25" s="1190"/>
      <c r="E25" s="1190"/>
      <c r="F25" s="1190"/>
      <c r="G25" s="1190"/>
      <c r="H25" s="1190"/>
      <c r="I25" s="133"/>
      <c r="J25" s="134"/>
      <c r="K25" s="135"/>
    </row>
    <row r="26" spans="1:12" ht="35.1" customHeight="1" x14ac:dyDescent="0.3">
      <c r="A26" s="159"/>
      <c r="B26" s="157" t="s">
        <v>75</v>
      </c>
      <c r="C26" s="157" t="s">
        <v>76</v>
      </c>
      <c r="D26" s="157" t="s">
        <v>70</v>
      </c>
      <c r="E26" s="157" t="s">
        <v>104</v>
      </c>
      <c r="F26" s="157" t="s">
        <v>16</v>
      </c>
      <c r="G26" s="158" t="s">
        <v>56</v>
      </c>
      <c r="H26" s="170" t="s">
        <v>0</v>
      </c>
      <c r="K26" s="136"/>
    </row>
    <row r="27" spans="1:12" x14ac:dyDescent="0.3">
      <c r="A27" s="152" t="s">
        <v>23</v>
      </c>
      <c r="B27" s="155">
        <v>2</v>
      </c>
      <c r="C27" s="155">
        <v>0</v>
      </c>
      <c r="D27" s="155">
        <v>4</v>
      </c>
      <c r="E27" s="156">
        <v>0</v>
      </c>
      <c r="F27" s="155">
        <v>0</v>
      </c>
      <c r="G27" s="160">
        <v>0</v>
      </c>
      <c r="H27" s="736">
        <f>SUM(B27:G27)</f>
        <v>6</v>
      </c>
      <c r="K27" s="138"/>
    </row>
    <row r="28" spans="1:12" x14ac:dyDescent="0.3">
      <c r="A28" s="152" t="s">
        <v>24</v>
      </c>
      <c r="B28" s="155">
        <v>2</v>
      </c>
      <c r="C28" s="155">
        <v>1</v>
      </c>
      <c r="D28" s="155">
        <v>3</v>
      </c>
      <c r="E28" s="156">
        <v>0</v>
      </c>
      <c r="F28" s="155">
        <v>0</v>
      </c>
      <c r="G28" s="160">
        <v>1</v>
      </c>
      <c r="H28" s="736">
        <f t="shared" ref="H28:H45" si="5">SUM(B28:G28)</f>
        <v>7</v>
      </c>
      <c r="K28" s="138"/>
    </row>
    <row r="29" spans="1:12" x14ac:dyDescent="0.3">
      <c r="A29" s="152" t="s">
        <v>25</v>
      </c>
      <c r="B29" s="155">
        <v>0</v>
      </c>
      <c r="C29" s="155">
        <v>0</v>
      </c>
      <c r="D29" s="155">
        <v>1</v>
      </c>
      <c r="E29" s="156">
        <v>0</v>
      </c>
      <c r="F29" s="155">
        <v>0</v>
      </c>
      <c r="G29" s="160">
        <v>0</v>
      </c>
      <c r="H29" s="736">
        <f t="shared" si="5"/>
        <v>1</v>
      </c>
      <c r="K29" s="138"/>
    </row>
    <row r="30" spans="1:12" x14ac:dyDescent="0.3">
      <c r="A30" s="152" t="s">
        <v>26</v>
      </c>
      <c r="B30" s="155">
        <v>9</v>
      </c>
      <c r="C30" s="155">
        <v>1</v>
      </c>
      <c r="D30" s="155">
        <v>9</v>
      </c>
      <c r="E30" s="156">
        <v>0</v>
      </c>
      <c r="F30" s="155">
        <v>0</v>
      </c>
      <c r="G30" s="160">
        <v>0</v>
      </c>
      <c r="H30" s="736">
        <f t="shared" si="5"/>
        <v>19</v>
      </c>
      <c r="K30" s="138"/>
    </row>
    <row r="31" spans="1:12" x14ac:dyDescent="0.3">
      <c r="A31" s="152" t="s">
        <v>27</v>
      </c>
      <c r="B31" s="155">
        <v>3</v>
      </c>
      <c r="C31" s="155">
        <v>2</v>
      </c>
      <c r="D31" s="155">
        <v>7</v>
      </c>
      <c r="E31" s="156">
        <v>0</v>
      </c>
      <c r="F31" s="155">
        <v>1</v>
      </c>
      <c r="G31" s="160">
        <v>1</v>
      </c>
      <c r="H31" s="736">
        <f t="shared" si="5"/>
        <v>14</v>
      </c>
      <c r="K31" s="138"/>
    </row>
    <row r="32" spans="1:12" x14ac:dyDescent="0.3">
      <c r="A32" s="152" t="s">
        <v>28</v>
      </c>
      <c r="B32" s="155">
        <v>0</v>
      </c>
      <c r="C32" s="155">
        <v>2</v>
      </c>
      <c r="D32" s="155">
        <v>1</v>
      </c>
      <c r="E32" s="156">
        <v>0</v>
      </c>
      <c r="F32" s="155">
        <v>1</v>
      </c>
      <c r="G32" s="160">
        <v>1</v>
      </c>
      <c r="H32" s="736">
        <f t="shared" si="5"/>
        <v>5</v>
      </c>
      <c r="K32" s="138"/>
    </row>
    <row r="33" spans="1:11" x14ac:dyDescent="0.3">
      <c r="A33" s="152" t="s">
        <v>29</v>
      </c>
      <c r="B33" s="155">
        <v>1</v>
      </c>
      <c r="C33" s="155">
        <v>2</v>
      </c>
      <c r="D33" s="155">
        <v>4</v>
      </c>
      <c r="E33" s="156">
        <v>0</v>
      </c>
      <c r="F33" s="155">
        <v>0</v>
      </c>
      <c r="G33" s="160">
        <v>0</v>
      </c>
      <c r="H33" s="736">
        <f t="shared" si="5"/>
        <v>7</v>
      </c>
      <c r="K33" s="138"/>
    </row>
    <row r="34" spans="1:11" x14ac:dyDescent="0.3">
      <c r="A34" s="152" t="s">
        <v>30</v>
      </c>
      <c r="B34" s="155">
        <v>2</v>
      </c>
      <c r="C34" s="155">
        <v>0</v>
      </c>
      <c r="D34" s="155">
        <v>1</v>
      </c>
      <c r="E34" s="156">
        <v>0</v>
      </c>
      <c r="F34" s="155">
        <v>0</v>
      </c>
      <c r="G34" s="160">
        <v>0</v>
      </c>
      <c r="H34" s="736">
        <f t="shared" si="5"/>
        <v>3</v>
      </c>
      <c r="K34" s="138"/>
    </row>
    <row r="35" spans="1:11" x14ac:dyDescent="0.3">
      <c r="A35" s="152" t="s">
        <v>31</v>
      </c>
      <c r="B35" s="155">
        <v>4</v>
      </c>
      <c r="C35" s="155">
        <v>0</v>
      </c>
      <c r="D35" s="155">
        <v>7</v>
      </c>
      <c r="E35" s="156">
        <v>0</v>
      </c>
      <c r="F35" s="155">
        <v>0</v>
      </c>
      <c r="G35" s="160">
        <v>3</v>
      </c>
      <c r="H35" s="736">
        <f t="shared" si="5"/>
        <v>14</v>
      </c>
      <c r="K35" s="138"/>
    </row>
    <row r="36" spans="1:11" x14ac:dyDescent="0.3">
      <c r="A36" s="152" t="s">
        <v>32</v>
      </c>
      <c r="B36" s="155">
        <v>2</v>
      </c>
      <c r="C36" s="155">
        <v>0</v>
      </c>
      <c r="D36" s="155">
        <v>3</v>
      </c>
      <c r="E36" s="156">
        <v>0</v>
      </c>
      <c r="F36" s="155">
        <v>0</v>
      </c>
      <c r="G36" s="160">
        <v>2</v>
      </c>
      <c r="H36" s="736">
        <f t="shared" si="5"/>
        <v>7</v>
      </c>
      <c r="K36" s="138"/>
    </row>
    <row r="37" spans="1:11" x14ac:dyDescent="0.3">
      <c r="A37" s="152" t="s">
        <v>33</v>
      </c>
      <c r="B37" s="155">
        <v>1</v>
      </c>
      <c r="C37" s="155">
        <v>0</v>
      </c>
      <c r="D37" s="155">
        <v>1</v>
      </c>
      <c r="E37" s="156">
        <v>0</v>
      </c>
      <c r="F37" s="155">
        <v>0</v>
      </c>
      <c r="G37" s="160">
        <v>0</v>
      </c>
      <c r="H37" s="736">
        <f t="shared" si="5"/>
        <v>2</v>
      </c>
      <c r="K37" s="138"/>
    </row>
    <row r="38" spans="1:11" x14ac:dyDescent="0.3">
      <c r="A38" s="152" t="s">
        <v>34</v>
      </c>
      <c r="B38" s="155">
        <v>5</v>
      </c>
      <c r="C38" s="155">
        <v>2</v>
      </c>
      <c r="D38" s="155">
        <v>6</v>
      </c>
      <c r="E38" s="156">
        <v>0</v>
      </c>
      <c r="F38" s="155">
        <v>0</v>
      </c>
      <c r="G38" s="160">
        <v>1</v>
      </c>
      <c r="H38" s="736">
        <f t="shared" si="5"/>
        <v>14</v>
      </c>
      <c r="K38" s="138"/>
    </row>
    <row r="39" spans="1:11" x14ac:dyDescent="0.3">
      <c r="A39" s="152" t="s">
        <v>35</v>
      </c>
      <c r="B39" s="155">
        <v>6</v>
      </c>
      <c r="C39" s="155">
        <v>0</v>
      </c>
      <c r="D39" s="155">
        <v>5</v>
      </c>
      <c r="E39" s="156">
        <v>0</v>
      </c>
      <c r="F39" s="155">
        <v>0</v>
      </c>
      <c r="G39" s="160">
        <v>0</v>
      </c>
      <c r="H39" s="736">
        <f t="shared" si="5"/>
        <v>11</v>
      </c>
      <c r="K39" s="138"/>
    </row>
    <row r="40" spans="1:11" x14ac:dyDescent="0.3">
      <c r="A40" s="152" t="s">
        <v>36</v>
      </c>
      <c r="B40" s="155">
        <v>4</v>
      </c>
      <c r="C40" s="155">
        <v>2</v>
      </c>
      <c r="D40" s="155">
        <v>5</v>
      </c>
      <c r="E40" s="156">
        <v>0</v>
      </c>
      <c r="F40" s="155">
        <v>0</v>
      </c>
      <c r="G40" s="160">
        <v>2</v>
      </c>
      <c r="H40" s="736">
        <f t="shared" si="5"/>
        <v>13</v>
      </c>
      <c r="K40" s="138"/>
    </row>
    <row r="41" spans="1:11" x14ac:dyDescent="0.3">
      <c r="A41" s="152" t="s">
        <v>37</v>
      </c>
      <c r="B41" s="155">
        <v>3</v>
      </c>
      <c r="C41" s="155">
        <v>0</v>
      </c>
      <c r="D41" s="155">
        <v>2</v>
      </c>
      <c r="E41" s="156">
        <v>0</v>
      </c>
      <c r="F41" s="155">
        <v>0</v>
      </c>
      <c r="G41" s="160">
        <v>0</v>
      </c>
      <c r="H41" s="736">
        <f t="shared" si="5"/>
        <v>5</v>
      </c>
      <c r="K41" s="138"/>
    </row>
    <row r="42" spans="1:11" x14ac:dyDescent="0.3">
      <c r="A42" s="152" t="s">
        <v>38</v>
      </c>
      <c r="B42" s="155">
        <v>2</v>
      </c>
      <c r="C42" s="155">
        <v>0</v>
      </c>
      <c r="D42" s="155">
        <v>1</v>
      </c>
      <c r="E42" s="156">
        <v>0</v>
      </c>
      <c r="F42" s="155">
        <v>0</v>
      </c>
      <c r="G42" s="160">
        <v>0</v>
      </c>
      <c r="H42" s="736">
        <f t="shared" si="5"/>
        <v>3</v>
      </c>
      <c r="K42" s="138"/>
    </row>
    <row r="43" spans="1:11" x14ac:dyDescent="0.3">
      <c r="A43" s="152" t="s">
        <v>39</v>
      </c>
      <c r="B43" s="155">
        <v>0</v>
      </c>
      <c r="C43" s="155">
        <v>0</v>
      </c>
      <c r="D43" s="155">
        <v>1</v>
      </c>
      <c r="E43" s="156">
        <v>0</v>
      </c>
      <c r="F43" s="155">
        <v>0</v>
      </c>
      <c r="G43" s="160">
        <v>0</v>
      </c>
      <c r="H43" s="736">
        <f t="shared" si="5"/>
        <v>1</v>
      </c>
      <c r="K43" s="138"/>
    </row>
    <row r="44" spans="1:11" x14ac:dyDescent="0.3">
      <c r="A44" s="159" t="s">
        <v>0</v>
      </c>
      <c r="B44" s="161">
        <f>SUM(B27:B43)</f>
        <v>46</v>
      </c>
      <c r="C44" s="161">
        <f t="shared" ref="C44:G44" si="6">SUM(C27:C43)</f>
        <v>12</v>
      </c>
      <c r="D44" s="161">
        <f t="shared" si="6"/>
        <v>61</v>
      </c>
      <c r="E44" s="161">
        <f t="shared" si="6"/>
        <v>0</v>
      </c>
      <c r="F44" s="161">
        <f t="shared" si="6"/>
        <v>2</v>
      </c>
      <c r="G44" s="162">
        <f t="shared" si="6"/>
        <v>11</v>
      </c>
      <c r="H44" s="736">
        <f t="shared" si="5"/>
        <v>132</v>
      </c>
      <c r="K44" s="138"/>
    </row>
    <row r="45" spans="1:11" x14ac:dyDescent="0.3">
      <c r="A45" s="152" t="s">
        <v>54</v>
      </c>
      <c r="B45" s="637">
        <f>B44/H44</f>
        <v>0.34848484848484851</v>
      </c>
      <c r="C45" s="637">
        <f>C44/H44</f>
        <v>9.0909090909090912E-2</v>
      </c>
      <c r="D45" s="637">
        <f>D44/H44</f>
        <v>0.4621212121212121</v>
      </c>
      <c r="E45" s="637">
        <f>E44/H44</f>
        <v>0</v>
      </c>
      <c r="F45" s="637">
        <f>F44/H44</f>
        <v>1.5151515151515152E-2</v>
      </c>
      <c r="G45" s="638">
        <f>G44/H44</f>
        <v>8.3333333333333329E-2</v>
      </c>
      <c r="H45" s="639">
        <f t="shared" si="5"/>
        <v>1</v>
      </c>
      <c r="J45" s="139"/>
      <c r="K45" s="140"/>
    </row>
    <row r="46" spans="1:11" x14ac:dyDescent="0.3">
      <c r="A46" s="152"/>
      <c r="B46" s="155"/>
      <c r="C46" s="155"/>
      <c r="D46" s="155"/>
      <c r="E46" s="155"/>
      <c r="F46" s="155"/>
      <c r="G46" s="160"/>
      <c r="H46" s="640"/>
      <c r="J46" s="139"/>
      <c r="K46" s="140"/>
    </row>
    <row r="47" spans="1:11" x14ac:dyDescent="0.3">
      <c r="A47" s="141"/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1" ht="18" x14ac:dyDescent="0.35">
      <c r="A48" s="1190" t="s">
        <v>77</v>
      </c>
      <c r="B48" s="1190"/>
      <c r="C48" s="1190"/>
      <c r="D48" s="1190"/>
      <c r="E48" s="1190"/>
      <c r="F48" s="1190"/>
      <c r="G48" s="1190"/>
      <c r="H48" s="1190"/>
      <c r="I48" s="144"/>
      <c r="J48" s="144"/>
    </row>
    <row r="49" spans="1:11" s="126" customFormat="1" x14ac:dyDescent="0.3">
      <c r="A49" s="163"/>
      <c r="B49" s="1198" t="s">
        <v>117</v>
      </c>
      <c r="C49" s="1198"/>
      <c r="D49" s="1199"/>
      <c r="E49" s="1200" t="s">
        <v>106</v>
      </c>
      <c r="F49" s="1199"/>
      <c r="G49" s="1201" t="s">
        <v>56</v>
      </c>
      <c r="H49" s="1202" t="s">
        <v>0</v>
      </c>
      <c r="J49" s="145"/>
      <c r="K49" s="145"/>
    </row>
    <row r="50" spans="1:11" s="126" customFormat="1" ht="31.2" x14ac:dyDescent="0.3">
      <c r="A50" s="163"/>
      <c r="B50" s="164" t="s">
        <v>109</v>
      </c>
      <c r="C50" s="165" t="s">
        <v>61</v>
      </c>
      <c r="D50" s="166" t="s">
        <v>110</v>
      </c>
      <c r="E50" s="173" t="s">
        <v>108</v>
      </c>
      <c r="F50" s="166" t="s">
        <v>107</v>
      </c>
      <c r="G50" s="1201"/>
      <c r="H50" s="1203"/>
      <c r="J50" s="145"/>
      <c r="K50" s="145"/>
    </row>
    <row r="51" spans="1:11" x14ac:dyDescent="0.3">
      <c r="A51" s="152" t="s">
        <v>23</v>
      </c>
      <c r="B51" s="155">
        <v>9</v>
      </c>
      <c r="C51" s="155">
        <v>2</v>
      </c>
      <c r="D51" s="160">
        <v>3</v>
      </c>
      <c r="E51" s="167">
        <v>7</v>
      </c>
      <c r="F51" s="160">
        <v>3</v>
      </c>
      <c r="G51" s="175">
        <v>4</v>
      </c>
      <c r="H51" s="171">
        <f>SUM(B51:G51)</f>
        <v>28</v>
      </c>
      <c r="I51" s="127"/>
      <c r="K51" s="146"/>
    </row>
    <row r="52" spans="1:11" x14ac:dyDescent="0.3">
      <c r="A52" s="152" t="s">
        <v>24</v>
      </c>
      <c r="B52" s="155">
        <v>9</v>
      </c>
      <c r="C52" s="155">
        <v>0</v>
      </c>
      <c r="D52" s="160">
        <v>0</v>
      </c>
      <c r="E52" s="167">
        <v>0</v>
      </c>
      <c r="F52" s="160">
        <v>3</v>
      </c>
      <c r="G52" s="175">
        <v>2</v>
      </c>
      <c r="H52" s="171">
        <f t="shared" ref="H52:H67" si="7">SUM(B52:G52)</f>
        <v>14</v>
      </c>
      <c r="I52" s="127"/>
      <c r="K52" s="146"/>
    </row>
    <row r="53" spans="1:11" x14ac:dyDescent="0.3">
      <c r="A53" s="152" t="s">
        <v>25</v>
      </c>
      <c r="B53" s="155">
        <v>2</v>
      </c>
      <c r="C53" s="155">
        <v>0</v>
      </c>
      <c r="D53" s="160">
        <v>0</v>
      </c>
      <c r="E53" s="167">
        <v>0</v>
      </c>
      <c r="F53" s="160">
        <v>1</v>
      </c>
      <c r="G53" s="175">
        <v>0</v>
      </c>
      <c r="H53" s="171">
        <f t="shared" si="7"/>
        <v>3</v>
      </c>
      <c r="I53" s="127"/>
      <c r="K53" s="146"/>
    </row>
    <row r="54" spans="1:11" x14ac:dyDescent="0.3">
      <c r="A54" s="152" t="s">
        <v>26</v>
      </c>
      <c r="B54" s="155">
        <v>7</v>
      </c>
      <c r="C54" s="155">
        <v>2</v>
      </c>
      <c r="D54" s="160">
        <v>2</v>
      </c>
      <c r="E54" s="167">
        <v>2</v>
      </c>
      <c r="F54" s="160">
        <v>11</v>
      </c>
      <c r="G54" s="175">
        <v>9</v>
      </c>
      <c r="H54" s="171">
        <f t="shared" si="7"/>
        <v>33</v>
      </c>
      <c r="I54" s="127"/>
      <c r="K54" s="146"/>
    </row>
    <row r="55" spans="1:11" x14ac:dyDescent="0.3">
      <c r="A55" s="152" t="s">
        <v>27</v>
      </c>
      <c r="B55" s="155">
        <v>13</v>
      </c>
      <c r="C55" s="155">
        <v>3</v>
      </c>
      <c r="D55" s="160">
        <v>3</v>
      </c>
      <c r="E55" s="167">
        <v>4</v>
      </c>
      <c r="F55" s="160">
        <v>4</v>
      </c>
      <c r="G55" s="175">
        <v>5</v>
      </c>
      <c r="H55" s="171">
        <f t="shared" si="7"/>
        <v>32</v>
      </c>
      <c r="I55" s="127"/>
      <c r="K55" s="146"/>
    </row>
    <row r="56" spans="1:11" x14ac:dyDescent="0.3">
      <c r="A56" s="152" t="s">
        <v>28</v>
      </c>
      <c r="B56" s="155">
        <v>2</v>
      </c>
      <c r="C56" s="155">
        <v>0</v>
      </c>
      <c r="D56" s="160">
        <v>0</v>
      </c>
      <c r="E56" s="167">
        <v>3</v>
      </c>
      <c r="F56" s="160">
        <v>2</v>
      </c>
      <c r="G56" s="175">
        <v>4</v>
      </c>
      <c r="H56" s="171">
        <f t="shared" si="7"/>
        <v>11</v>
      </c>
      <c r="I56" s="127"/>
      <c r="K56" s="146"/>
    </row>
    <row r="57" spans="1:11" x14ac:dyDescent="0.3">
      <c r="A57" s="152" t="s">
        <v>29</v>
      </c>
      <c r="B57" s="155">
        <v>9</v>
      </c>
      <c r="C57" s="155">
        <v>0</v>
      </c>
      <c r="D57" s="160">
        <v>2</v>
      </c>
      <c r="E57" s="167">
        <v>3</v>
      </c>
      <c r="F57" s="160">
        <v>5</v>
      </c>
      <c r="G57" s="175">
        <v>3</v>
      </c>
      <c r="H57" s="171">
        <f t="shared" si="7"/>
        <v>22</v>
      </c>
      <c r="I57" s="127"/>
      <c r="K57" s="146"/>
    </row>
    <row r="58" spans="1:11" x14ac:dyDescent="0.3">
      <c r="A58" s="152" t="s">
        <v>30</v>
      </c>
      <c r="B58" s="155">
        <v>0</v>
      </c>
      <c r="C58" s="155">
        <v>0</v>
      </c>
      <c r="D58" s="160">
        <v>0</v>
      </c>
      <c r="E58" s="167">
        <v>0</v>
      </c>
      <c r="F58" s="160">
        <v>2</v>
      </c>
      <c r="G58" s="175">
        <v>7</v>
      </c>
      <c r="H58" s="171">
        <f>SUM(B58:G58)</f>
        <v>9</v>
      </c>
      <c r="I58" s="127"/>
      <c r="K58" s="146"/>
    </row>
    <row r="59" spans="1:11" x14ac:dyDescent="0.3">
      <c r="A59" s="152" t="s">
        <v>31</v>
      </c>
      <c r="B59" s="155">
        <v>19</v>
      </c>
      <c r="C59" s="155">
        <v>0</v>
      </c>
      <c r="D59" s="160">
        <v>0</v>
      </c>
      <c r="E59" s="167">
        <v>3</v>
      </c>
      <c r="F59" s="160">
        <v>1</v>
      </c>
      <c r="G59" s="175">
        <v>4</v>
      </c>
      <c r="H59" s="171">
        <f t="shared" si="7"/>
        <v>27</v>
      </c>
      <c r="I59" s="127"/>
      <c r="K59" s="146"/>
    </row>
    <row r="60" spans="1:11" x14ac:dyDescent="0.3">
      <c r="A60" s="152" t="s">
        <v>32</v>
      </c>
      <c r="B60" s="155">
        <v>1</v>
      </c>
      <c r="C60" s="155">
        <v>0</v>
      </c>
      <c r="D60" s="160">
        <v>0</v>
      </c>
      <c r="E60" s="167">
        <v>4</v>
      </c>
      <c r="F60" s="160">
        <v>1</v>
      </c>
      <c r="G60" s="175">
        <v>7</v>
      </c>
      <c r="H60" s="171">
        <f t="shared" si="7"/>
        <v>13</v>
      </c>
      <c r="I60" s="127"/>
      <c r="K60" s="146"/>
    </row>
    <row r="61" spans="1:11" x14ac:dyDescent="0.3">
      <c r="A61" s="152" t="s">
        <v>33</v>
      </c>
      <c r="B61" s="155">
        <v>4</v>
      </c>
      <c r="C61" s="155">
        <v>0</v>
      </c>
      <c r="D61" s="160">
        <v>0</v>
      </c>
      <c r="E61" s="167">
        <v>1</v>
      </c>
      <c r="F61" s="160">
        <v>2</v>
      </c>
      <c r="G61" s="175">
        <v>0</v>
      </c>
      <c r="H61" s="171">
        <f t="shared" si="7"/>
        <v>7</v>
      </c>
      <c r="I61" s="127"/>
      <c r="K61" s="146"/>
    </row>
    <row r="62" spans="1:11" x14ac:dyDescent="0.3">
      <c r="A62" s="152" t="s">
        <v>34</v>
      </c>
      <c r="B62" s="155">
        <v>18</v>
      </c>
      <c r="C62" s="155">
        <v>2</v>
      </c>
      <c r="D62" s="160">
        <v>4</v>
      </c>
      <c r="E62" s="167">
        <v>5</v>
      </c>
      <c r="F62" s="160">
        <v>6</v>
      </c>
      <c r="G62" s="175">
        <v>5</v>
      </c>
      <c r="H62" s="171">
        <f t="shared" si="7"/>
        <v>40</v>
      </c>
      <c r="I62" s="127"/>
      <c r="K62" s="146"/>
    </row>
    <row r="63" spans="1:11" x14ac:dyDescent="0.3">
      <c r="A63" s="152" t="s">
        <v>35</v>
      </c>
      <c r="B63" s="155">
        <v>6</v>
      </c>
      <c r="C63" s="155">
        <v>1</v>
      </c>
      <c r="D63" s="160">
        <v>2</v>
      </c>
      <c r="E63" s="167">
        <v>3</v>
      </c>
      <c r="F63" s="160">
        <v>5</v>
      </c>
      <c r="G63" s="175">
        <v>9</v>
      </c>
      <c r="H63" s="171">
        <f t="shared" si="7"/>
        <v>26</v>
      </c>
      <c r="I63" s="127"/>
      <c r="K63" s="146"/>
    </row>
    <row r="64" spans="1:11" x14ac:dyDescent="0.3">
      <c r="A64" s="152" t="s">
        <v>36</v>
      </c>
      <c r="B64" s="155">
        <v>24</v>
      </c>
      <c r="C64" s="155">
        <v>12</v>
      </c>
      <c r="D64" s="160">
        <v>13</v>
      </c>
      <c r="E64" s="167">
        <v>15</v>
      </c>
      <c r="F64" s="160">
        <v>10</v>
      </c>
      <c r="G64" s="175">
        <v>10</v>
      </c>
      <c r="H64" s="171">
        <f t="shared" si="7"/>
        <v>84</v>
      </c>
      <c r="I64" s="127"/>
      <c r="K64" s="146"/>
    </row>
    <row r="65" spans="1:12" x14ac:dyDescent="0.3">
      <c r="A65" s="152" t="s">
        <v>37</v>
      </c>
      <c r="B65" s="155">
        <v>2</v>
      </c>
      <c r="C65" s="155">
        <v>0</v>
      </c>
      <c r="D65" s="160">
        <v>0</v>
      </c>
      <c r="E65" s="167">
        <v>3</v>
      </c>
      <c r="F65" s="160">
        <v>1</v>
      </c>
      <c r="G65" s="175">
        <v>2</v>
      </c>
      <c r="H65" s="171">
        <f t="shared" si="7"/>
        <v>8</v>
      </c>
      <c r="I65" s="127"/>
      <c r="K65" s="146"/>
    </row>
    <row r="66" spans="1:12" x14ac:dyDescent="0.3">
      <c r="A66" s="152" t="s">
        <v>38</v>
      </c>
      <c r="B66" s="155">
        <v>3</v>
      </c>
      <c r="C66" s="155">
        <v>0</v>
      </c>
      <c r="D66" s="160">
        <v>1</v>
      </c>
      <c r="E66" s="167">
        <v>2</v>
      </c>
      <c r="F66" s="160">
        <v>0</v>
      </c>
      <c r="G66" s="175">
        <v>0</v>
      </c>
      <c r="H66" s="171">
        <f t="shared" si="7"/>
        <v>6</v>
      </c>
      <c r="I66" s="127"/>
      <c r="K66" s="146"/>
    </row>
    <row r="67" spans="1:12" x14ac:dyDescent="0.3">
      <c r="A67" s="152" t="s">
        <v>39</v>
      </c>
      <c r="B67" s="155">
        <v>0</v>
      </c>
      <c r="C67" s="155">
        <v>0</v>
      </c>
      <c r="D67" s="160">
        <v>1</v>
      </c>
      <c r="E67" s="167">
        <v>1</v>
      </c>
      <c r="F67" s="160">
        <v>0</v>
      </c>
      <c r="G67" s="175">
        <v>3</v>
      </c>
      <c r="H67" s="171">
        <f t="shared" si="7"/>
        <v>5</v>
      </c>
      <c r="I67" s="127"/>
      <c r="K67" s="146"/>
    </row>
    <row r="68" spans="1:12" x14ac:dyDescent="0.3">
      <c r="A68" s="159" t="s">
        <v>0</v>
      </c>
      <c r="B68" s="161">
        <f>SUM(B51:B67)</f>
        <v>128</v>
      </c>
      <c r="C68" s="161">
        <f t="shared" ref="C68:D68" si="8">SUM(C51:C67)</f>
        <v>22</v>
      </c>
      <c r="D68" s="162">
        <f t="shared" si="8"/>
        <v>31</v>
      </c>
      <c r="E68" s="174">
        <f>SUM(E51:E67)</f>
        <v>56</v>
      </c>
      <c r="F68" s="162">
        <f t="shared" ref="F68:G68" si="9">SUM(F51:F67)</f>
        <v>57</v>
      </c>
      <c r="G68" s="176">
        <f t="shared" si="9"/>
        <v>74</v>
      </c>
      <c r="H68" s="172">
        <f>SUM(H51:H67)</f>
        <v>368</v>
      </c>
      <c r="I68" s="146"/>
      <c r="K68" s="146"/>
      <c r="L68" s="137"/>
    </row>
    <row r="69" spans="1:12" x14ac:dyDescent="0.3">
      <c r="A69" s="152" t="s">
        <v>1</v>
      </c>
      <c r="B69" s="641">
        <f>B68/H68</f>
        <v>0.34782608695652173</v>
      </c>
      <c r="C69" s="637">
        <f>C68/H68</f>
        <v>5.9782608695652176E-2</v>
      </c>
      <c r="D69" s="638">
        <f>D68/H68</f>
        <v>8.4239130434782608E-2</v>
      </c>
      <c r="E69" s="642">
        <f>E68/H68</f>
        <v>0.15217391304347827</v>
      </c>
      <c r="F69" s="643">
        <f>F68/H68</f>
        <v>0.15489130434782608</v>
      </c>
      <c r="G69" s="644">
        <f>G68/H68</f>
        <v>0.20108695652173914</v>
      </c>
      <c r="H69" s="645">
        <f>SUM(B69:G69)</f>
        <v>1</v>
      </c>
      <c r="I69" s="128"/>
      <c r="J69" s="128"/>
      <c r="K69" s="147"/>
    </row>
    <row r="70" spans="1:12" x14ac:dyDescent="0.3">
      <c r="A70" s="152" t="s">
        <v>71</v>
      </c>
      <c r="B70" s="155">
        <v>72</v>
      </c>
      <c r="C70" s="155">
        <v>11</v>
      </c>
      <c r="D70" s="160">
        <v>19</v>
      </c>
      <c r="E70" s="646">
        <v>32</v>
      </c>
      <c r="F70" s="647">
        <v>39</v>
      </c>
      <c r="G70" s="648">
        <v>40</v>
      </c>
      <c r="H70" s="171"/>
      <c r="I70" s="148"/>
      <c r="J70" s="149"/>
      <c r="K70" s="150"/>
    </row>
    <row r="71" spans="1:12" x14ac:dyDescent="0.3">
      <c r="A71" s="141"/>
      <c r="B71" s="151"/>
      <c r="C71" s="151"/>
      <c r="D71" s="151"/>
      <c r="E71" s="150"/>
      <c r="F71" s="150"/>
      <c r="G71" s="150"/>
      <c r="H71" s="143"/>
    </row>
  </sheetData>
  <mergeCells count="10">
    <mergeCell ref="B49:D49"/>
    <mergeCell ref="E49:F49"/>
    <mergeCell ref="A48:H48"/>
    <mergeCell ref="G49:G50"/>
    <mergeCell ref="H49:H50"/>
    <mergeCell ref="A25:H25"/>
    <mergeCell ref="B2:E2"/>
    <mergeCell ref="F2:H2"/>
    <mergeCell ref="I2:K2"/>
    <mergeCell ref="A1:L1"/>
  </mergeCells>
  <phoneticPr fontId="1" type="noConversion"/>
  <printOptions horizontalCentered="1" gridLines="1"/>
  <pageMargins left="0.75" right="0.75" top="1.25" bottom="0.75" header="0.55000000000000004" footer="0.55000000000000004"/>
  <pageSetup scale="61" orientation="landscape" r:id="rId1"/>
  <headerFooter alignWithMargins="0">
    <oddHeader>&amp;C&amp;"MS Reference Sans Serif,Bold"&amp;14&amp;K04-049SREB Council on Collegiate Education for Nursing
2012 Annual Survey Results
Faculty Resignations</oddHeader>
    <oddFooter>&amp;C&amp;"MS Reference Sans Serif,Bold"&amp;12&amp;K04-048Page &amp;P</oddFooter>
  </headerFooter>
  <rowBreaks count="1" manualBreakCount="1">
    <brk id="47" max="16383" man="1"/>
  </rowBreaks>
  <ignoredErrors>
    <ignoredError sqref="H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Contents</vt:lpstr>
      <vt:lpstr>Demographics</vt:lpstr>
      <vt:lpstr>Associate's</vt:lpstr>
      <vt:lpstr>Bachelor's</vt:lpstr>
      <vt:lpstr>Master's</vt:lpstr>
      <vt:lpstr>Doctorates</vt:lpstr>
      <vt:lpstr>Faculty Profiles</vt:lpstr>
      <vt:lpstr>Retirements</vt:lpstr>
      <vt:lpstr>Resignations</vt:lpstr>
      <vt:lpstr>CAO</vt:lpstr>
      <vt:lpstr>'Associate''s'!Print_Area</vt:lpstr>
      <vt:lpstr>'Bachelor''s'!Print_Area</vt:lpstr>
      <vt:lpstr>CAO!Print_Area</vt:lpstr>
      <vt:lpstr>Contents!Print_Area</vt:lpstr>
      <vt:lpstr>Demographics!Print_Area</vt:lpstr>
      <vt:lpstr>Doctorates!Print_Area</vt:lpstr>
      <vt:lpstr>'Faculty Profiles'!Print_Area</vt:lpstr>
      <vt:lpstr>'Master''s'!Print_Area</vt:lpstr>
      <vt:lpstr>Resignations!Print_Area</vt:lpstr>
      <vt:lpstr>Retirements!Print_Area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Eula Aiken</dc:creator>
  <cp:lastModifiedBy>Eula Aiken</cp:lastModifiedBy>
  <cp:lastPrinted>2013-02-07T17:42:41Z</cp:lastPrinted>
  <dcterms:created xsi:type="dcterms:W3CDTF">2005-08-30T13:22:38Z</dcterms:created>
  <dcterms:modified xsi:type="dcterms:W3CDTF">2013-02-07T17:53:29Z</dcterms:modified>
</cp:coreProperties>
</file>